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2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aveExternalLinkValues="0" codeName="TämäTyökirja"/>
  <mc:AlternateContent xmlns:mc="http://schemas.openxmlformats.org/markup-compatibility/2006">
    <mc:Choice Requires="x15">
      <x15ac:absPath xmlns:x15ac="http://schemas.microsoft.com/office/spreadsheetml/2010/11/ac" url="C:\Solutra Dropbox\HANKKEET\OULU_ATP\P21014_OULU_ATP_OUKA_Liikenteen_seuranta\suunnitelma\2023\"/>
    </mc:Choice>
  </mc:AlternateContent>
  <xr:revisionPtr revIDLastSave="0" documentId="13_ncr:1_{8201CDE9-BCA0-4BEE-9BFE-87E1956B8B16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Laskennat" sheetId="1" r:id="rId1"/>
    <sheet name="Graafit" sheetId="2" r:id="rId2"/>
    <sheet name="pp kypärän käytön kehitys" sheetId="4" r:id="rId3"/>
    <sheet name="Laskentahuomautuksia!!!" sheetId="3" r:id="rId4"/>
    <sheet name="Tasokorjaus-alkuperäiset" sheetId="5" r:id="rId5"/>
  </sheets>
  <definedNames>
    <definedName name="_xlnm.Print_Area" localSheetId="0">Laskennat!$A$1:$BH$54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65" i="1" l="1"/>
  <c r="N65" i="1"/>
  <c r="BC65" i="1" s="1"/>
  <c r="M65" i="1"/>
  <c r="BG65" i="1"/>
  <c r="BE65" i="1" l="1"/>
  <c r="C48" i="4" l="1"/>
  <c r="E14" i="4"/>
  <c r="AX63" i="1"/>
  <c r="BP65" i="1"/>
  <c r="BQ64" i="1"/>
  <c r="BQ65" i="1"/>
  <c r="BR65" i="1"/>
  <c r="BN64" i="1"/>
  <c r="BN65" i="1"/>
  <c r="BO65" i="1"/>
  <c r="BF65" i="1"/>
  <c r="BG64" i="1"/>
  <c r="BH65" i="1"/>
  <c r="BD64" i="1"/>
  <c r="BD65" i="1"/>
  <c r="AX65" i="1"/>
  <c r="AF65" i="1"/>
  <c r="AF63" i="1"/>
  <c r="BB65" i="1" l="1"/>
  <c r="BL65" i="1"/>
  <c r="BB64" i="1"/>
  <c r="BL64" i="1"/>
  <c r="M64" i="1"/>
  <c r="BM64" i="1" s="1"/>
  <c r="N64" i="1"/>
  <c r="BC64" i="1" s="1"/>
  <c r="D13" i="4"/>
  <c r="E13" i="4" s="1"/>
  <c r="AV62" i="1"/>
  <c r="AW62" i="1"/>
  <c r="AX62" i="1"/>
  <c r="AV63" i="1"/>
  <c r="BO63" i="1" s="1"/>
  <c r="BO64" i="1" s="1"/>
  <c r="BR64" i="1" s="1"/>
  <c r="AW63" i="1"/>
  <c r="BE63" i="1" s="1"/>
  <c r="BE64" i="1" s="1"/>
  <c r="BH64" i="1" s="1"/>
  <c r="M63" i="1"/>
  <c r="BM63" i="1" s="1"/>
  <c r="N63" i="1"/>
  <c r="BC63" i="1" s="1"/>
  <c r="BB63" i="1"/>
  <c r="BL63" i="1"/>
  <c r="AE63" i="1"/>
  <c r="BD63" i="1" s="1"/>
  <c r="BD62" i="1" s="1"/>
  <c r="AD63" i="1"/>
  <c r="BN63" i="1" s="1"/>
  <c r="M62" i="1"/>
  <c r="BM62" i="1" s="1"/>
  <c r="N62" i="1"/>
  <c r="BC62" i="1" s="1"/>
  <c r="AD62" i="1"/>
  <c r="AE62" i="1"/>
  <c r="AF62" i="1"/>
  <c r="BB62" i="1"/>
  <c r="BL62" i="1"/>
  <c r="D12" i="4"/>
  <c r="E12" i="4" s="1"/>
  <c r="BL60" i="1"/>
  <c r="BL61" i="1"/>
  <c r="BB60" i="1"/>
  <c r="BB61" i="1"/>
  <c r="AV60" i="1"/>
  <c r="AW60" i="1"/>
  <c r="AX60" i="1"/>
  <c r="AV61" i="1"/>
  <c r="BO61" i="1" s="1"/>
  <c r="AW61" i="1"/>
  <c r="BE61" i="1" s="1"/>
  <c r="AX61" i="1"/>
  <c r="AD60" i="1"/>
  <c r="AE60" i="1"/>
  <c r="AF60" i="1"/>
  <c r="AD61" i="1"/>
  <c r="BN61" i="1" s="1"/>
  <c r="AE61" i="1"/>
  <c r="BD61" i="1" s="1"/>
  <c r="AF61" i="1"/>
  <c r="BE62" i="1" l="1"/>
  <c r="BO62" i="1"/>
  <c r="BN62" i="1"/>
  <c r="E59" i="1"/>
  <c r="N61" i="1" l="1"/>
  <c r="BC61" i="1" s="1"/>
  <c r="M61" i="1"/>
  <c r="BM61" i="1" s="1"/>
  <c r="N60" i="1"/>
  <c r="BC60" i="1" s="1"/>
  <c r="M60" i="1"/>
  <c r="BM60" i="1" s="1"/>
  <c r="N28" i="1" l="1"/>
  <c r="AD59" i="1" l="1"/>
  <c r="AX59" i="1" l="1"/>
  <c r="AW59" i="1"/>
  <c r="AV59" i="1"/>
  <c r="D11" i="4" l="1"/>
  <c r="E11" i="4" s="1"/>
  <c r="N58" i="1" l="1"/>
  <c r="N59" i="1"/>
  <c r="N53" i="1"/>
  <c r="M53" i="1"/>
  <c r="M59" i="1"/>
  <c r="N57" i="1"/>
  <c r="M57" i="1"/>
  <c r="M58" i="1"/>
  <c r="BL58" i="1" l="1"/>
  <c r="BL59" i="1"/>
  <c r="BC59" i="1"/>
  <c r="M56" i="1" l="1"/>
  <c r="BM58" i="1"/>
  <c r="BM59" i="1"/>
  <c r="BC58" i="1"/>
  <c r="N56" i="1"/>
  <c r="BB58" i="1" l="1"/>
  <c r="BB59" i="1"/>
  <c r="BO59" i="1"/>
  <c r="BO60" i="1" s="1"/>
  <c r="BE59" i="1"/>
  <c r="BE60" i="1" s="1"/>
  <c r="AF59" i="1"/>
  <c r="AF58" i="1"/>
  <c r="AE59" i="1"/>
  <c r="BD59" i="1" s="1"/>
  <c r="BD60" i="1" s="1"/>
  <c r="AV58" i="1"/>
  <c r="AW58" i="1"/>
  <c r="AX58" i="1"/>
  <c r="BN59" i="1"/>
  <c r="BN60" i="1" s="1"/>
  <c r="AD58" i="1"/>
  <c r="AE58" i="1"/>
  <c r="BM4" i="1" l="1"/>
  <c r="BM5" i="1"/>
  <c r="BM6" i="1"/>
  <c r="BM7" i="1"/>
  <c r="BM8" i="1"/>
  <c r="BM56" i="1"/>
  <c r="BM57" i="1"/>
  <c r="BL3" i="1"/>
  <c r="BM3" i="1"/>
  <c r="N54" i="1"/>
  <c r="N55" i="1"/>
  <c r="AD9" i="1"/>
  <c r="BN9" i="1" s="1"/>
  <c r="BC56" i="1" l="1"/>
  <c r="BC57" i="1"/>
  <c r="AW55" i="1"/>
  <c r="AV56" i="1"/>
  <c r="AW56" i="1"/>
  <c r="AV57" i="1"/>
  <c r="BO57" i="1" s="1"/>
  <c r="BO58" i="1" s="1"/>
  <c r="AW57" i="1"/>
  <c r="BE57" i="1" s="1"/>
  <c r="BE58" i="1" s="1"/>
  <c r="AX52" i="1"/>
  <c r="AX53" i="1"/>
  <c r="AX54" i="1"/>
  <c r="AX55" i="1"/>
  <c r="AX56" i="1"/>
  <c r="AX57" i="1"/>
  <c r="AD55" i="1"/>
  <c r="BN55" i="1" s="1"/>
  <c r="AE55" i="1"/>
  <c r="AE39" i="1"/>
  <c r="AE57" i="1"/>
  <c r="BD57" i="1" s="1"/>
  <c r="AF52" i="1"/>
  <c r="AF53" i="1"/>
  <c r="AF54" i="1"/>
  <c r="AF55" i="1"/>
  <c r="AF56" i="1"/>
  <c r="AF57" i="1"/>
  <c r="AF51" i="1"/>
  <c r="AD56" i="1"/>
  <c r="AE56" i="1"/>
  <c r="AD57" i="1"/>
  <c r="BN57" i="1" s="1"/>
  <c r="BN58" i="1" s="1"/>
  <c r="D10" i="4"/>
  <c r="E10" i="4" s="1"/>
  <c r="BD58" i="1" l="1"/>
  <c r="BN56" i="1"/>
  <c r="AV52" i="1"/>
  <c r="AV53" i="1"/>
  <c r="BO53" i="1" s="1"/>
  <c r="AV54" i="1"/>
  <c r="AV55" i="1"/>
  <c r="BO55" i="1" s="1"/>
  <c r="AD52" i="1"/>
  <c r="AD53" i="1"/>
  <c r="BN53" i="1" s="1"/>
  <c r="BN54" i="1" s="1"/>
  <c r="AD54" i="1"/>
  <c r="AE51" i="1"/>
  <c r="BO54" i="1" l="1"/>
  <c r="BO56" i="1"/>
  <c r="M55" i="1"/>
  <c r="BM55" i="1" s="1"/>
  <c r="E8" i="4" l="1"/>
  <c r="D9" i="4"/>
  <c r="E9" i="4" s="1"/>
  <c r="BE55" i="1"/>
  <c r="BD55" i="1"/>
  <c r="BD56" i="1" s="1"/>
  <c r="BC55" i="1"/>
  <c r="AW54" i="1"/>
  <c r="BC54" i="1"/>
  <c r="M54" i="1"/>
  <c r="BM54" i="1" s="1"/>
  <c r="C8" i="4"/>
  <c r="E7" i="4"/>
  <c r="C7" i="4"/>
  <c r="E6" i="4"/>
  <c r="C6" i="4"/>
  <c r="E5" i="4"/>
  <c r="C5" i="4"/>
  <c r="E4" i="4"/>
  <c r="C4" i="4"/>
  <c r="E3" i="4"/>
  <c r="C3" i="4"/>
  <c r="AW53" i="1"/>
  <c r="BE53" i="1" s="1"/>
  <c r="AE53" i="1"/>
  <c r="BD53" i="1" s="1"/>
  <c r="BM53" i="1"/>
  <c r="BC53" i="1"/>
  <c r="M46" i="1"/>
  <c r="BM46" i="1" s="1"/>
  <c r="M47" i="1"/>
  <c r="BM47" i="1" s="1"/>
  <c r="M48" i="1"/>
  <c r="BM48" i="1" s="1"/>
  <c r="M49" i="1"/>
  <c r="BM49" i="1" s="1"/>
  <c r="M50" i="1"/>
  <c r="BM50" i="1" s="1"/>
  <c r="M51" i="1"/>
  <c r="BM51" i="1" s="1"/>
  <c r="M52" i="1"/>
  <c r="BM52" i="1" s="1"/>
  <c r="N50" i="1"/>
  <c r="BC50" i="1" s="1"/>
  <c r="AV51" i="1"/>
  <c r="BO51" i="1" s="1"/>
  <c r="AV46" i="1"/>
  <c r="AV47" i="1"/>
  <c r="BO47" i="1" s="1"/>
  <c r="AV48" i="1"/>
  <c r="AV49" i="1"/>
  <c r="BO49" i="1" s="1"/>
  <c r="AV50" i="1"/>
  <c r="AD51" i="1"/>
  <c r="BN51" i="1" s="1"/>
  <c r="N51" i="1"/>
  <c r="BC51" i="1" s="1"/>
  <c r="N48" i="1"/>
  <c r="BC48" i="1" s="1"/>
  <c r="N49" i="1"/>
  <c r="BC49" i="1" s="1"/>
  <c r="N52" i="1"/>
  <c r="BC52" i="1" s="1"/>
  <c r="AW49" i="1"/>
  <c r="BE49" i="1" s="1"/>
  <c r="AW47" i="1"/>
  <c r="BE47" i="1" s="1"/>
  <c r="AE49" i="1"/>
  <c r="BD49" i="1" s="1"/>
  <c r="AE47" i="1"/>
  <c r="BD47" i="1" s="1"/>
  <c r="AD49" i="1"/>
  <c r="BN49" i="1" s="1"/>
  <c r="N45" i="1"/>
  <c r="BC45" i="1" s="1"/>
  <c r="N46" i="1"/>
  <c r="BC46" i="1" s="1"/>
  <c r="N47" i="1"/>
  <c r="BC47" i="1" s="1"/>
  <c r="N44" i="1"/>
  <c r="BC44" i="1" s="1"/>
  <c r="AW45" i="1"/>
  <c r="BE45" i="1" s="1"/>
  <c r="AW43" i="1"/>
  <c r="BE43" i="1" s="1"/>
  <c r="AE45" i="1"/>
  <c r="BD45" i="1" s="1"/>
  <c r="AE43" i="1"/>
  <c r="BD43" i="1" s="1"/>
  <c r="AV45" i="1"/>
  <c r="BO45" i="1" s="1"/>
  <c r="AD45" i="1"/>
  <c r="BN45" i="1" s="1"/>
  <c r="AF41" i="1"/>
  <c r="AF43" i="1"/>
  <c r="AV44" i="1"/>
  <c r="AW44" i="1"/>
  <c r="AX44" i="1"/>
  <c r="AX45" i="1"/>
  <c r="AW46" i="1"/>
  <c r="AX46" i="1"/>
  <c r="AX47" i="1"/>
  <c r="AW48" i="1"/>
  <c r="AX48" i="1"/>
  <c r="AX49" i="1"/>
  <c r="AW50" i="1"/>
  <c r="AX50" i="1"/>
  <c r="AW52" i="1"/>
  <c r="AD44" i="1"/>
  <c r="AE44" i="1"/>
  <c r="AF44" i="1"/>
  <c r="AF45" i="1"/>
  <c r="AD46" i="1"/>
  <c r="AE46" i="1"/>
  <c r="AF46" i="1"/>
  <c r="AD47" i="1"/>
  <c r="BN47" i="1" s="1"/>
  <c r="AF47" i="1"/>
  <c r="AD48" i="1"/>
  <c r="AE48" i="1"/>
  <c r="AF48" i="1"/>
  <c r="AF49" i="1"/>
  <c r="AD50" i="1"/>
  <c r="AE50" i="1"/>
  <c r="AF50" i="1"/>
  <c r="AE52" i="1"/>
  <c r="M45" i="1"/>
  <c r="BM45" i="1" s="1"/>
  <c r="M44" i="1"/>
  <c r="BM44" i="1" s="1"/>
  <c r="N43" i="1"/>
  <c r="BC43" i="1" s="1"/>
  <c r="M43" i="1"/>
  <c r="BM43" i="1" s="1"/>
  <c r="N42" i="1"/>
  <c r="BC42" i="1" s="1"/>
  <c r="M42" i="1"/>
  <c r="BM42" i="1" s="1"/>
  <c r="N41" i="1"/>
  <c r="BC41" i="1" s="1"/>
  <c r="M41" i="1"/>
  <c r="BM41" i="1" s="1"/>
  <c r="N40" i="1"/>
  <c r="BC40" i="1" s="1"/>
  <c r="M40" i="1"/>
  <c r="BM40" i="1" s="1"/>
  <c r="N39" i="1"/>
  <c r="BC39" i="1" s="1"/>
  <c r="M39" i="1"/>
  <c r="BM39" i="1" s="1"/>
  <c r="N38" i="1"/>
  <c r="BC38" i="1" s="1"/>
  <c r="M38" i="1"/>
  <c r="BM38" i="1" s="1"/>
  <c r="N37" i="1"/>
  <c r="BC37" i="1" s="1"/>
  <c r="M37" i="1"/>
  <c r="BM37" i="1" s="1"/>
  <c r="N36" i="1"/>
  <c r="BC36" i="1" s="1"/>
  <c r="M36" i="1"/>
  <c r="BM36" i="1" s="1"/>
  <c r="N35" i="1"/>
  <c r="BC35" i="1" s="1"/>
  <c r="M35" i="1"/>
  <c r="BM35" i="1" s="1"/>
  <c r="N34" i="1"/>
  <c r="BC34" i="1" s="1"/>
  <c r="M34" i="1"/>
  <c r="BM34" i="1" s="1"/>
  <c r="N33" i="1"/>
  <c r="BC33" i="1" s="1"/>
  <c r="M33" i="1"/>
  <c r="BM33" i="1" s="1"/>
  <c r="N32" i="1"/>
  <c r="BC32" i="1" s="1"/>
  <c r="M32" i="1"/>
  <c r="BM32" i="1" s="1"/>
  <c r="N31" i="1"/>
  <c r="BC31" i="1" s="1"/>
  <c r="M31" i="1"/>
  <c r="BM31" i="1" s="1"/>
  <c r="N30" i="1"/>
  <c r="BC30" i="1" s="1"/>
  <c r="M30" i="1"/>
  <c r="BM30" i="1" s="1"/>
  <c r="N29" i="1"/>
  <c r="BC29" i="1" s="1"/>
  <c r="M29" i="1"/>
  <c r="BM29" i="1" s="1"/>
  <c r="BC28" i="1"/>
  <c r="M28" i="1"/>
  <c r="BM28" i="1" s="1"/>
  <c r="N27" i="1"/>
  <c r="BC27" i="1" s="1"/>
  <c r="M27" i="1"/>
  <c r="BM27" i="1" s="1"/>
  <c r="N26" i="1"/>
  <c r="BC26" i="1" s="1"/>
  <c r="M26" i="1"/>
  <c r="BM26" i="1" s="1"/>
  <c r="N25" i="1"/>
  <c r="BC25" i="1" s="1"/>
  <c r="M25" i="1"/>
  <c r="BM25" i="1" s="1"/>
  <c r="N24" i="1"/>
  <c r="BC24" i="1" s="1"/>
  <c r="M24" i="1"/>
  <c r="BM24" i="1" s="1"/>
  <c r="N23" i="1"/>
  <c r="BC23" i="1" s="1"/>
  <c r="M23" i="1"/>
  <c r="BM23" i="1" s="1"/>
  <c r="N22" i="1"/>
  <c r="BC22" i="1" s="1"/>
  <c r="M22" i="1"/>
  <c r="N21" i="1"/>
  <c r="BC21" i="1" s="1"/>
  <c r="M21" i="1"/>
  <c r="BM21" i="1" s="1"/>
  <c r="N20" i="1"/>
  <c r="BC20" i="1" s="1"/>
  <c r="M20" i="1"/>
  <c r="BM20" i="1" s="1"/>
  <c r="N19" i="1"/>
  <c r="BC19" i="1" s="1"/>
  <c r="M19" i="1"/>
  <c r="BM19" i="1" s="1"/>
  <c r="N18" i="1"/>
  <c r="BC18" i="1" s="1"/>
  <c r="M18" i="1"/>
  <c r="BM18" i="1" s="1"/>
  <c r="N17" i="1"/>
  <c r="BC17" i="1" s="1"/>
  <c r="M17" i="1"/>
  <c r="BM17" i="1" s="1"/>
  <c r="N16" i="1"/>
  <c r="BC16" i="1" s="1"/>
  <c r="M16" i="1"/>
  <c r="BM16" i="1" s="1"/>
  <c r="N15" i="1"/>
  <c r="BC15" i="1" s="1"/>
  <c r="M15" i="1"/>
  <c r="BM15" i="1" s="1"/>
  <c r="N14" i="1"/>
  <c r="BC14" i="1" s="1"/>
  <c r="M14" i="1"/>
  <c r="BM14" i="1" s="1"/>
  <c r="N13" i="1"/>
  <c r="BC13" i="1" s="1"/>
  <c r="M13" i="1"/>
  <c r="BM13" i="1" s="1"/>
  <c r="N12" i="1"/>
  <c r="BC12" i="1" s="1"/>
  <c r="M12" i="1"/>
  <c r="BM12" i="1" s="1"/>
  <c r="N11" i="1"/>
  <c r="BC11" i="1" s="1"/>
  <c r="M11" i="1"/>
  <c r="BM11" i="1" s="1"/>
  <c r="N10" i="1"/>
  <c r="BC10" i="1" s="1"/>
  <c r="M10" i="1"/>
  <c r="BM10" i="1" s="1"/>
  <c r="M9" i="1"/>
  <c r="BM9" i="1" s="1"/>
  <c r="N9" i="1"/>
  <c r="BC9" i="1" s="1"/>
  <c r="N8" i="1"/>
  <c r="BC8" i="1" s="1"/>
  <c r="A4" i="1"/>
  <c r="BL4" i="1" s="1"/>
  <c r="AE22" i="1"/>
  <c r="BD1" i="1" s="1"/>
  <c r="AW22" i="1"/>
  <c r="BE1" i="1" s="1"/>
  <c r="AW33" i="1"/>
  <c r="BE33" i="1" s="1"/>
  <c r="AW30" i="1"/>
  <c r="BE30" i="1" s="1"/>
  <c r="BH30" i="1" s="1"/>
  <c r="AE33" i="1"/>
  <c r="BD33" i="1" s="1"/>
  <c r="AE30" i="1"/>
  <c r="BD30" i="1" s="1"/>
  <c r="AE41" i="1"/>
  <c r="BD41" i="1" s="1"/>
  <c r="BD39" i="1"/>
  <c r="AE37" i="1"/>
  <c r="BD37" i="1" s="1"/>
  <c r="AE35" i="1"/>
  <c r="BD35" i="1" s="1"/>
  <c r="AW35" i="1"/>
  <c r="BE35" i="1" s="1"/>
  <c r="AW37" i="1"/>
  <c r="BE37" i="1" s="1"/>
  <c r="BH37" i="1" s="1"/>
  <c r="AW39" i="1"/>
  <c r="BE39" i="1" s="1"/>
  <c r="AW41" i="1"/>
  <c r="BE41" i="1" s="1"/>
  <c r="AW29" i="1"/>
  <c r="BE29" i="1" s="1"/>
  <c r="AE29" i="1"/>
  <c r="BD29" i="1" s="1"/>
  <c r="AW28" i="1"/>
  <c r="BE28" i="1" s="1"/>
  <c r="AE28" i="1"/>
  <c r="BD28" i="1" s="1"/>
  <c r="AW27" i="1"/>
  <c r="BE27" i="1" s="1"/>
  <c r="AE27" i="1"/>
  <c r="BD27" i="1" s="1"/>
  <c r="AW26" i="1"/>
  <c r="BE26" i="1" s="1"/>
  <c r="AE26" i="1"/>
  <c r="BD26" i="1" s="1"/>
  <c r="AW25" i="1"/>
  <c r="BE25" i="1" s="1"/>
  <c r="AE25" i="1"/>
  <c r="BD25" i="1" s="1"/>
  <c r="AW24" i="1"/>
  <c r="BE24" i="1" s="1"/>
  <c r="AE24" i="1"/>
  <c r="BD24" i="1" s="1"/>
  <c r="AW23" i="1"/>
  <c r="BE23" i="1" s="1"/>
  <c r="AE23" i="1"/>
  <c r="BD23" i="1" s="1"/>
  <c r="AW21" i="1"/>
  <c r="BE21" i="1" s="1"/>
  <c r="AE21" i="1"/>
  <c r="BD21" i="1" s="1"/>
  <c r="AW20" i="1"/>
  <c r="BE20" i="1" s="1"/>
  <c r="AE20" i="1"/>
  <c r="BD20" i="1" s="1"/>
  <c r="AW19" i="1"/>
  <c r="BE19" i="1" s="1"/>
  <c r="AE19" i="1"/>
  <c r="BD19" i="1" s="1"/>
  <c r="AW18" i="1"/>
  <c r="BE18" i="1" s="1"/>
  <c r="AE18" i="1"/>
  <c r="BD18" i="1" s="1"/>
  <c r="AW17" i="1"/>
  <c r="BE17" i="1" s="1"/>
  <c r="AE17" i="1"/>
  <c r="BD17" i="1" s="1"/>
  <c r="AW16" i="1"/>
  <c r="BE16" i="1" s="1"/>
  <c r="AE16" i="1"/>
  <c r="BD16" i="1" s="1"/>
  <c r="AW15" i="1"/>
  <c r="BE15" i="1" s="1"/>
  <c r="AE15" i="1"/>
  <c r="BD15" i="1" s="1"/>
  <c r="AW14" i="1"/>
  <c r="BE14" i="1" s="1"/>
  <c r="AE14" i="1"/>
  <c r="BD14" i="1" s="1"/>
  <c r="AW13" i="1"/>
  <c r="BE13" i="1" s="1"/>
  <c r="AE13" i="1"/>
  <c r="BD13" i="1" s="1"/>
  <c r="AW12" i="1"/>
  <c r="BE12" i="1" s="1"/>
  <c r="BH12" i="1" s="1"/>
  <c r="AE12" i="1"/>
  <c r="BD12" i="1" s="1"/>
  <c r="AW11" i="1"/>
  <c r="BE11" i="1" s="1"/>
  <c r="AE11" i="1"/>
  <c r="BD11" i="1" s="1"/>
  <c r="AW10" i="1"/>
  <c r="BE10" i="1" s="1"/>
  <c r="AE10" i="1"/>
  <c r="BD10" i="1" s="1"/>
  <c r="AW9" i="1"/>
  <c r="BE9" i="1" s="1"/>
  <c r="AE9" i="1"/>
  <c r="BD9" i="1" s="1"/>
  <c r="AW8" i="1"/>
  <c r="BE8" i="1" s="1"/>
  <c r="AE8" i="1"/>
  <c r="BD8" i="1" s="1"/>
  <c r="AW7" i="1"/>
  <c r="BE7" i="1" s="1"/>
  <c r="AE7" i="1"/>
  <c r="BD7" i="1" s="1"/>
  <c r="AW6" i="1"/>
  <c r="BE6" i="1" s="1"/>
  <c r="AE6" i="1"/>
  <c r="BD6" i="1" s="1"/>
  <c r="AW5" i="1"/>
  <c r="BE5" i="1" s="1"/>
  <c r="AE5" i="1"/>
  <c r="BD5" i="1" s="1"/>
  <c r="AW4" i="1"/>
  <c r="BE4" i="1" s="1"/>
  <c r="AE4" i="1"/>
  <c r="BD4" i="1" s="1"/>
  <c r="AW3" i="1"/>
  <c r="BE3" i="1" s="1"/>
  <c r="AE3" i="1"/>
  <c r="BD3" i="1" s="1"/>
  <c r="BC7" i="1"/>
  <c r="BC6" i="1"/>
  <c r="BC5" i="1"/>
  <c r="BC4" i="1"/>
  <c r="BC3" i="1"/>
  <c r="BB3" i="1"/>
  <c r="AX43" i="1"/>
  <c r="AV43" i="1"/>
  <c r="BO43" i="1" s="1"/>
  <c r="AX42" i="1"/>
  <c r="AW42" i="1"/>
  <c r="AV42" i="1"/>
  <c r="AX41" i="1"/>
  <c r="AV41" i="1"/>
  <c r="BO41" i="1" s="1"/>
  <c r="AX40" i="1"/>
  <c r="AW40" i="1"/>
  <c r="AV40" i="1"/>
  <c r="AX39" i="1"/>
  <c r="AV39" i="1"/>
  <c r="BO39" i="1" s="1"/>
  <c r="AX38" i="1"/>
  <c r="AW38" i="1"/>
  <c r="AV38" i="1"/>
  <c r="AX37" i="1"/>
  <c r="AV37" i="1"/>
  <c r="BO37" i="1" s="1"/>
  <c r="AX36" i="1"/>
  <c r="AW36" i="1"/>
  <c r="AV36" i="1"/>
  <c r="AX35" i="1"/>
  <c r="AV35" i="1"/>
  <c r="BO35" i="1" s="1"/>
  <c r="AX34" i="1"/>
  <c r="AW34" i="1"/>
  <c r="AV34" i="1"/>
  <c r="AX33" i="1"/>
  <c r="AV33" i="1"/>
  <c r="BO33" i="1" s="1"/>
  <c r="AX32" i="1"/>
  <c r="AW32" i="1"/>
  <c r="AV32" i="1"/>
  <c r="AX31" i="1"/>
  <c r="AW31" i="1"/>
  <c r="AV31" i="1"/>
  <c r="AX30" i="1"/>
  <c r="AV30" i="1"/>
  <c r="BO30" i="1" s="1"/>
  <c r="AX29" i="1"/>
  <c r="AV29" i="1"/>
  <c r="BO29" i="1" s="1"/>
  <c r="AX28" i="1"/>
  <c r="AV28" i="1"/>
  <c r="BO28" i="1" s="1"/>
  <c r="AX27" i="1"/>
  <c r="AV27" i="1"/>
  <c r="BO27" i="1" s="1"/>
  <c r="AX26" i="1"/>
  <c r="AV26" i="1"/>
  <c r="BO26" i="1" s="1"/>
  <c r="AX25" i="1"/>
  <c r="AV25" i="1"/>
  <c r="BO25" i="1" s="1"/>
  <c r="AX24" i="1"/>
  <c r="AV24" i="1"/>
  <c r="BO24" i="1" s="1"/>
  <c r="AX23" i="1"/>
  <c r="AV23" i="1"/>
  <c r="BO23" i="1" s="1"/>
  <c r="AX22" i="1"/>
  <c r="AV22" i="1"/>
  <c r="AX21" i="1"/>
  <c r="AV21" i="1"/>
  <c r="BO21" i="1" s="1"/>
  <c r="AX20" i="1"/>
  <c r="AV20" i="1"/>
  <c r="BO20" i="1" s="1"/>
  <c r="AX19" i="1"/>
  <c r="AV19" i="1"/>
  <c r="BO19" i="1" s="1"/>
  <c r="AX18" i="1"/>
  <c r="AV18" i="1"/>
  <c r="BO18" i="1" s="1"/>
  <c r="AX17" i="1"/>
  <c r="AV17" i="1"/>
  <c r="BO17" i="1" s="1"/>
  <c r="AX16" i="1"/>
  <c r="AV16" i="1"/>
  <c r="BO16" i="1" s="1"/>
  <c r="AX15" i="1"/>
  <c r="AV15" i="1"/>
  <c r="BO15" i="1" s="1"/>
  <c r="AX14" i="1"/>
  <c r="AV14" i="1"/>
  <c r="BO14" i="1" s="1"/>
  <c r="AX13" i="1"/>
  <c r="AV13" i="1"/>
  <c r="BO13" i="1" s="1"/>
  <c r="AX12" i="1"/>
  <c r="AV12" i="1"/>
  <c r="BO12" i="1" s="1"/>
  <c r="AX11" i="1"/>
  <c r="AV11" i="1"/>
  <c r="BO11" i="1" s="1"/>
  <c r="AX10" i="1"/>
  <c r="AV10" i="1"/>
  <c r="BO10" i="1" s="1"/>
  <c r="AX9" i="1"/>
  <c r="AV9" i="1"/>
  <c r="BO9" i="1" s="1"/>
  <c r="AX8" i="1"/>
  <c r="AV8" i="1"/>
  <c r="BO8" i="1" s="1"/>
  <c r="AX7" i="1"/>
  <c r="AV7" i="1"/>
  <c r="BO7" i="1" s="1"/>
  <c r="AX6" i="1"/>
  <c r="AV6" i="1"/>
  <c r="BO6" i="1" s="1"/>
  <c r="AX5" i="1"/>
  <c r="AV5" i="1"/>
  <c r="BO5" i="1" s="1"/>
  <c r="AX4" i="1"/>
  <c r="AV4" i="1"/>
  <c r="BO4" i="1" s="1"/>
  <c r="AV3" i="1"/>
  <c r="BO3" i="1" s="1"/>
  <c r="AX3" i="1"/>
  <c r="AF42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AD43" i="1"/>
  <c r="BN43" i="1" s="1"/>
  <c r="AD42" i="1"/>
  <c r="AD41" i="1"/>
  <c r="BN41" i="1" s="1"/>
  <c r="AD40" i="1"/>
  <c r="AD39" i="1"/>
  <c r="BN39" i="1" s="1"/>
  <c r="AD38" i="1"/>
  <c r="AD37" i="1"/>
  <c r="BN37" i="1" s="1"/>
  <c r="AD36" i="1"/>
  <c r="AD35" i="1"/>
  <c r="BN35" i="1" s="1"/>
  <c r="AD34" i="1"/>
  <c r="AD33" i="1"/>
  <c r="BN33" i="1" s="1"/>
  <c r="AD32" i="1"/>
  <c r="AD31" i="1"/>
  <c r="AD30" i="1"/>
  <c r="BN30" i="1" s="1"/>
  <c r="AD29" i="1"/>
  <c r="BN29" i="1" s="1"/>
  <c r="AD28" i="1"/>
  <c r="BN28" i="1" s="1"/>
  <c r="AD27" i="1"/>
  <c r="BN27" i="1" s="1"/>
  <c r="AD26" i="1"/>
  <c r="BN26" i="1" s="1"/>
  <c r="AD25" i="1"/>
  <c r="BN25" i="1" s="1"/>
  <c r="AD24" i="1"/>
  <c r="BN24" i="1" s="1"/>
  <c r="AD23" i="1"/>
  <c r="BN23" i="1" s="1"/>
  <c r="AD22" i="1"/>
  <c r="AD21" i="1"/>
  <c r="BN21" i="1" s="1"/>
  <c r="AD20" i="1"/>
  <c r="BN20" i="1" s="1"/>
  <c r="AD19" i="1"/>
  <c r="BN19" i="1" s="1"/>
  <c r="AD18" i="1"/>
  <c r="BN18" i="1" s="1"/>
  <c r="AD17" i="1"/>
  <c r="BN17" i="1" s="1"/>
  <c r="AD16" i="1"/>
  <c r="BN16" i="1" s="1"/>
  <c r="AD15" i="1"/>
  <c r="BN15" i="1" s="1"/>
  <c r="AD14" i="1"/>
  <c r="BN14" i="1" s="1"/>
  <c r="AD13" i="1"/>
  <c r="BN13" i="1" s="1"/>
  <c r="AD12" i="1"/>
  <c r="BN12" i="1" s="1"/>
  <c r="AD11" i="1"/>
  <c r="BN11" i="1" s="1"/>
  <c r="AD10" i="1"/>
  <c r="BN10" i="1" s="1"/>
  <c r="AD8" i="1"/>
  <c r="BN8" i="1" s="1"/>
  <c r="AD7" i="1"/>
  <c r="BN7" i="1" s="1"/>
  <c r="AD6" i="1"/>
  <c r="BN6" i="1" s="1"/>
  <c r="AD5" i="1"/>
  <c r="BN5" i="1" s="1"/>
  <c r="AD4" i="1"/>
  <c r="BN4" i="1" s="1"/>
  <c r="AD3" i="1"/>
  <c r="BN3" i="1" s="1"/>
  <c r="AE42" i="1"/>
  <c r="AE40" i="1"/>
  <c r="AE38" i="1"/>
  <c r="AE36" i="1"/>
  <c r="AE34" i="1"/>
  <c r="AE32" i="1"/>
  <c r="AE31" i="1"/>
  <c r="BD51" i="1"/>
  <c r="AX51" i="1"/>
  <c r="AW51" i="1"/>
  <c r="BE51" i="1" s="1"/>
  <c r="BH63" i="1" l="1"/>
  <c r="BH62" i="1"/>
  <c r="BG62" i="1"/>
  <c r="BG63" i="1"/>
  <c r="BH61" i="1"/>
  <c r="BH60" i="1"/>
  <c r="BG61" i="1"/>
  <c r="BG60" i="1"/>
  <c r="BH4" i="1"/>
  <c r="BH9" i="1"/>
  <c r="BH25" i="1"/>
  <c r="BH28" i="1"/>
  <c r="BE44" i="1"/>
  <c r="BH44" i="1" s="1"/>
  <c r="BH17" i="1"/>
  <c r="BH6" i="1"/>
  <c r="BE22" i="1"/>
  <c r="BH22" i="1" s="1"/>
  <c r="BH51" i="1"/>
  <c r="BH14" i="1"/>
  <c r="BH18" i="1"/>
  <c r="BH26" i="1"/>
  <c r="BH11" i="1"/>
  <c r="BH23" i="1"/>
  <c r="BG59" i="1"/>
  <c r="BG58" i="1"/>
  <c r="BH53" i="1"/>
  <c r="BG3" i="1"/>
  <c r="BG21" i="1"/>
  <c r="BH57" i="1"/>
  <c r="BH59" i="1"/>
  <c r="BH58" i="1"/>
  <c r="BH10" i="1"/>
  <c r="BF8" i="1"/>
  <c r="BE50" i="1"/>
  <c r="BH50" i="1" s="1"/>
  <c r="BD38" i="1"/>
  <c r="BG13" i="1"/>
  <c r="BH16" i="1"/>
  <c r="BG24" i="1"/>
  <c r="BE38" i="1"/>
  <c r="BH38" i="1" s="1"/>
  <c r="BC1" i="1"/>
  <c r="BF34" i="1" s="1"/>
  <c r="BE42" i="1"/>
  <c r="BD22" i="1"/>
  <c r="BG22" i="1" s="1"/>
  <c r="BH24" i="1"/>
  <c r="BE36" i="1"/>
  <c r="BH36" i="1" s="1"/>
  <c r="BG8" i="1"/>
  <c r="BG29" i="1"/>
  <c r="BG35" i="1"/>
  <c r="BG37" i="1"/>
  <c r="BG19" i="1"/>
  <c r="BG38" i="1"/>
  <c r="BG53" i="1"/>
  <c r="BG33" i="1"/>
  <c r="BG10" i="1"/>
  <c r="BG43" i="1"/>
  <c r="BG4" i="1"/>
  <c r="BD44" i="1"/>
  <c r="BG44" i="1" s="1"/>
  <c r="BG45" i="1"/>
  <c r="BO40" i="1"/>
  <c r="BG14" i="1"/>
  <c r="BG28" i="1"/>
  <c r="BE32" i="1"/>
  <c r="BH32" i="1" s="1"/>
  <c r="BN48" i="1"/>
  <c r="BO46" i="1"/>
  <c r="BN31" i="1"/>
  <c r="BN32" i="1"/>
  <c r="BN40" i="1"/>
  <c r="BO1" i="1"/>
  <c r="BO22" i="1"/>
  <c r="BO31" i="1"/>
  <c r="BO32" i="1"/>
  <c r="BG5" i="1"/>
  <c r="BH7" i="1"/>
  <c r="BG18" i="1"/>
  <c r="BG26" i="1"/>
  <c r="BM1" i="1"/>
  <c r="BM22" i="1"/>
  <c r="BN46" i="1"/>
  <c r="BO44" i="1"/>
  <c r="BO50" i="1"/>
  <c r="BO52" i="1"/>
  <c r="BD54" i="1"/>
  <c r="BG54" i="1" s="1"/>
  <c r="BG56" i="1"/>
  <c r="BN1" i="1"/>
  <c r="BN22" i="1"/>
  <c r="BO34" i="1"/>
  <c r="BG17" i="1"/>
  <c r="BO38" i="1"/>
  <c r="BG30" i="1"/>
  <c r="BG39" i="1"/>
  <c r="BO42" i="1"/>
  <c r="BD31" i="1"/>
  <c r="BG31" i="1" s="1"/>
  <c r="BD36" i="1"/>
  <c r="BG36" i="1" s="1"/>
  <c r="BO48" i="1"/>
  <c r="BG12" i="1"/>
  <c r="BG7" i="1"/>
  <c r="BG23" i="1"/>
  <c r="BN44" i="1"/>
  <c r="BN34" i="1"/>
  <c r="BN42" i="1"/>
  <c r="BO36" i="1"/>
  <c r="BG11" i="1"/>
  <c r="BG16" i="1"/>
  <c r="BN50" i="1"/>
  <c r="BN52" i="1"/>
  <c r="BN36" i="1"/>
  <c r="BG9" i="1"/>
  <c r="BG25" i="1"/>
  <c r="BN38" i="1"/>
  <c r="BG20" i="1"/>
  <c r="BG47" i="1"/>
  <c r="BH43" i="1"/>
  <c r="BG15" i="1"/>
  <c r="BH3" i="1"/>
  <c r="BG6" i="1"/>
  <c r="BH8" i="1"/>
  <c r="BH13" i="1"/>
  <c r="BG27" i="1"/>
  <c r="BH29" i="1"/>
  <c r="BD52" i="1"/>
  <c r="BG52" i="1" s="1"/>
  <c r="A5" i="1"/>
  <c r="BL5" i="1" s="1"/>
  <c r="BB4" i="1"/>
  <c r="BE48" i="1"/>
  <c r="BH48" i="1" s="1"/>
  <c r="BH49" i="1"/>
  <c r="BH42" i="1"/>
  <c r="BH45" i="1"/>
  <c r="BH46" i="1"/>
  <c r="BE31" i="1"/>
  <c r="BH31" i="1" s="1"/>
  <c r="BH5" i="1"/>
  <c r="BH20" i="1"/>
  <c r="BH27" i="1"/>
  <c r="BH41" i="1"/>
  <c r="BG57" i="1"/>
  <c r="BG46" i="1"/>
  <c r="BG49" i="1"/>
  <c r="BD48" i="1"/>
  <c r="BG48" i="1" s="1"/>
  <c r="BD50" i="1"/>
  <c r="BG50" i="1" s="1"/>
  <c r="BE52" i="1"/>
  <c r="BH52" i="1" s="1"/>
  <c r="BD40" i="1"/>
  <c r="BG40" i="1" s="1"/>
  <c r="BG41" i="1"/>
  <c r="BE54" i="1"/>
  <c r="BH54" i="1" s="1"/>
  <c r="BE56" i="1"/>
  <c r="BH56" i="1" s="1"/>
  <c r="BH39" i="1"/>
  <c r="BH21" i="1"/>
  <c r="BH15" i="1"/>
  <c r="BE40" i="1"/>
  <c r="BH40" i="1" s="1"/>
  <c r="BH33" i="1"/>
  <c r="BH19" i="1"/>
  <c r="BE34" i="1"/>
  <c r="BH34" i="1" s="1"/>
  <c r="BH35" i="1"/>
  <c r="BD32" i="1"/>
  <c r="BG32" i="1" s="1"/>
  <c r="BD34" i="1"/>
  <c r="BG34" i="1" s="1"/>
  <c r="BD42" i="1"/>
  <c r="BG42" i="1" s="1"/>
  <c r="BH47" i="1"/>
  <c r="BG51" i="1"/>
  <c r="BF57" i="1"/>
  <c r="BH55" i="1"/>
  <c r="BG55" i="1"/>
  <c r="BF19" i="1"/>
  <c r="BF33" i="1"/>
  <c r="BF37" i="1"/>
  <c r="BF32" i="1"/>
  <c r="BF42" i="1"/>
  <c r="BF40" i="1" l="1"/>
  <c r="BF50" i="1"/>
  <c r="BF51" i="1"/>
  <c r="BP62" i="1"/>
  <c r="BP64" i="1"/>
  <c r="BP63" i="1"/>
  <c r="BF62" i="1"/>
  <c r="BF64" i="1"/>
  <c r="BF63" i="1"/>
  <c r="BF12" i="1"/>
  <c r="BF35" i="1"/>
  <c r="BQ63" i="1"/>
  <c r="BQ62" i="1"/>
  <c r="BR63" i="1"/>
  <c r="BR62" i="1"/>
  <c r="BF47" i="1"/>
  <c r="BQ24" i="1"/>
  <c r="BQ61" i="1"/>
  <c r="BQ60" i="1"/>
  <c r="BF9" i="1"/>
  <c r="BF60" i="1"/>
  <c r="BF61" i="1"/>
  <c r="BR3" i="1"/>
  <c r="BR61" i="1"/>
  <c r="BR60" i="1"/>
  <c r="BP34" i="1"/>
  <c r="BP60" i="1"/>
  <c r="BP61" i="1"/>
  <c r="BP9" i="1"/>
  <c r="BQ11" i="1"/>
  <c r="BP11" i="1"/>
  <c r="BF29" i="1"/>
  <c r="BF28" i="1"/>
  <c r="BF4" i="1"/>
  <c r="BF7" i="1"/>
  <c r="BF41" i="1"/>
  <c r="BF26" i="1"/>
  <c r="BF25" i="1"/>
  <c r="BF17" i="1"/>
  <c r="BF10" i="1"/>
  <c r="BF38" i="1"/>
  <c r="BF30" i="1"/>
  <c r="BF6" i="1"/>
  <c r="BF27" i="1"/>
  <c r="BF3" i="1"/>
  <c r="BF39" i="1"/>
  <c r="BF21" i="1"/>
  <c r="BP40" i="1"/>
  <c r="BF46" i="1"/>
  <c r="BF43" i="1"/>
  <c r="BF20" i="1"/>
  <c r="BP39" i="1"/>
  <c r="BP49" i="1"/>
  <c r="BF44" i="1"/>
  <c r="BF31" i="1"/>
  <c r="BF49" i="1"/>
  <c r="BF55" i="1"/>
  <c r="BF23" i="1"/>
  <c r="BF14" i="1"/>
  <c r="BF5" i="1"/>
  <c r="BF24" i="1"/>
  <c r="BF13" i="1"/>
  <c r="BP16" i="1"/>
  <c r="BF48" i="1"/>
  <c r="BF22" i="1"/>
  <c r="BF18" i="1"/>
  <c r="BF52" i="1"/>
  <c r="BF54" i="1"/>
  <c r="BF36" i="1"/>
  <c r="BF45" i="1"/>
  <c r="BF16" i="1"/>
  <c r="BF11" i="1"/>
  <c r="BF53" i="1"/>
  <c r="BP50" i="1"/>
  <c r="BP27" i="1"/>
  <c r="BP44" i="1"/>
  <c r="BR5" i="1"/>
  <c r="BR59" i="1"/>
  <c r="BR58" i="1"/>
  <c r="BR24" i="1"/>
  <c r="BP19" i="1"/>
  <c r="BQ8" i="1"/>
  <c r="BQ59" i="1"/>
  <c r="BQ58" i="1"/>
  <c r="BP12" i="1"/>
  <c r="BR11" i="1"/>
  <c r="BP15" i="1"/>
  <c r="BP47" i="1"/>
  <c r="BP48" i="1"/>
  <c r="BP58" i="1"/>
  <c r="BP59" i="1"/>
  <c r="BP13" i="1"/>
  <c r="BP31" i="1"/>
  <c r="BP53" i="1"/>
  <c r="BP33" i="1"/>
  <c r="BP30" i="1"/>
  <c r="BP52" i="1"/>
  <c r="BP25" i="1"/>
  <c r="BP42" i="1"/>
  <c r="BP17" i="1"/>
  <c r="BP36" i="1"/>
  <c r="BF56" i="1"/>
  <c r="BF59" i="1"/>
  <c r="BF58" i="1"/>
  <c r="BP51" i="1"/>
  <c r="BP32" i="1"/>
  <c r="BQ50" i="1"/>
  <c r="BP10" i="1"/>
  <c r="BR48" i="1"/>
  <c r="BP54" i="1"/>
  <c r="BP26" i="1"/>
  <c r="BF15" i="1"/>
  <c r="BP43" i="1"/>
  <c r="BP29" i="1"/>
  <c r="BP20" i="1"/>
  <c r="BP35" i="1"/>
  <c r="BP37" i="1"/>
  <c r="BP28" i="1"/>
  <c r="BP14" i="1"/>
  <c r="BP46" i="1"/>
  <c r="BP22" i="1"/>
  <c r="BP45" i="1"/>
  <c r="BP21" i="1"/>
  <c r="BP18" i="1"/>
  <c r="BP41" i="1"/>
  <c r="BQ39" i="1"/>
  <c r="BP23" i="1"/>
  <c r="BP38" i="1"/>
  <c r="BQ31" i="1"/>
  <c r="BR28" i="1"/>
  <c r="BQ28" i="1"/>
  <c r="BR12" i="1"/>
  <c r="BR18" i="1"/>
  <c r="BQ33" i="1"/>
  <c r="BQ36" i="1"/>
  <c r="BQ44" i="1"/>
  <c r="BR29" i="1"/>
  <c r="BR50" i="1"/>
  <c r="BR32" i="1"/>
  <c r="BR14" i="1"/>
  <c r="BQ25" i="1"/>
  <c r="BQ5" i="1"/>
  <c r="BQ21" i="1"/>
  <c r="BQ12" i="1"/>
  <c r="BQ37" i="1"/>
  <c r="BR37" i="1"/>
  <c r="BQ43" i="1"/>
  <c r="BQ45" i="1"/>
  <c r="BR13" i="1"/>
  <c r="BR42" i="1"/>
  <c r="BR39" i="1"/>
  <c r="BR51" i="1"/>
  <c r="BR31" i="1"/>
  <c r="BR10" i="1"/>
  <c r="BQ17" i="1"/>
  <c r="BR21" i="1"/>
  <c r="BQ3" i="1"/>
  <c r="BQ14" i="1"/>
  <c r="BQ4" i="1"/>
  <c r="BR27" i="1"/>
  <c r="BQ34" i="1"/>
  <c r="BQ23" i="1"/>
  <c r="BR16" i="1"/>
  <c r="BR43" i="1"/>
  <c r="BR38" i="1"/>
  <c r="BR44" i="1"/>
  <c r="BP3" i="1"/>
  <c r="BP57" i="1"/>
  <c r="BP4" i="1"/>
  <c r="BP5" i="1"/>
  <c r="BP6" i="1"/>
  <c r="BP56" i="1"/>
  <c r="BP8" i="1"/>
  <c r="BP7" i="1"/>
  <c r="BP55" i="1"/>
  <c r="BR33" i="1"/>
  <c r="BR6" i="1"/>
  <c r="BP24" i="1"/>
  <c r="BQ9" i="1"/>
  <c r="BQ57" i="1"/>
  <c r="BQ55" i="1"/>
  <c r="BQ54" i="1"/>
  <c r="BQ53" i="1"/>
  <c r="BQ56" i="1"/>
  <c r="BR57" i="1"/>
  <c r="BR55" i="1"/>
  <c r="BR53" i="1"/>
  <c r="BR56" i="1"/>
  <c r="BR54" i="1"/>
  <c r="BR7" i="1"/>
  <c r="BR17" i="1"/>
  <c r="BQ42" i="1"/>
  <c r="BR25" i="1"/>
  <c r="BR23" i="1"/>
  <c r="BQ35" i="1"/>
  <c r="BR4" i="1"/>
  <c r="BQ26" i="1"/>
  <c r="BQ7" i="1"/>
  <c r="BR34" i="1"/>
  <c r="BR20" i="1"/>
  <c r="BR45" i="1"/>
  <c r="BR30" i="1"/>
  <c r="BQ40" i="1"/>
  <c r="BQ6" i="1"/>
  <c r="BR46" i="1"/>
  <c r="BQ51" i="1"/>
  <c r="BR49" i="1"/>
  <c r="BR52" i="1"/>
  <c r="BR8" i="1"/>
  <c r="BQ20" i="1"/>
  <c r="BR36" i="1"/>
  <c r="BQ15" i="1"/>
  <c r="BR19" i="1"/>
  <c r="BQ29" i="1"/>
  <c r="BQ18" i="1"/>
  <c r="BR35" i="1"/>
  <c r="BQ13" i="1"/>
  <c r="BQ46" i="1"/>
  <c r="BR26" i="1"/>
  <c r="BQ41" i="1"/>
  <c r="BQ16" i="1"/>
  <c r="BQ48" i="1"/>
  <c r="BR40" i="1"/>
  <c r="BR9" i="1"/>
  <c r="BQ27" i="1"/>
  <c r="BQ38" i="1"/>
  <c r="BQ52" i="1"/>
  <c r="BR15" i="1"/>
  <c r="BQ19" i="1"/>
  <c r="BQ30" i="1"/>
  <c r="BQ10" i="1"/>
  <c r="BQ22" i="1"/>
  <c r="BQ47" i="1"/>
  <c r="BR22" i="1"/>
  <c r="BQ32" i="1"/>
  <c r="BR47" i="1"/>
  <c r="BQ49" i="1"/>
  <c r="BR41" i="1"/>
  <c r="A6" i="1"/>
  <c r="BL6" i="1" s="1"/>
  <c r="BB5" i="1"/>
  <c r="BB6" i="1" l="1"/>
  <c r="A7" i="1"/>
  <c r="BL7" i="1" s="1"/>
  <c r="BB7" i="1" l="1"/>
  <c r="A8" i="1"/>
  <c r="BL8" i="1" s="1"/>
  <c r="BB8" i="1" l="1"/>
  <c r="A9" i="1"/>
  <c r="BL9" i="1" s="1"/>
  <c r="BB9" i="1" l="1"/>
  <c r="A10" i="1"/>
  <c r="BL10" i="1" s="1"/>
  <c r="BB10" i="1" l="1"/>
  <c r="A11" i="1"/>
  <c r="BL11" i="1" s="1"/>
  <c r="BB11" i="1" l="1"/>
  <c r="A12" i="1"/>
  <c r="BL12" i="1" s="1"/>
  <c r="BB12" i="1" l="1"/>
  <c r="A13" i="1"/>
  <c r="BL13" i="1" s="1"/>
  <c r="BB13" i="1" l="1"/>
  <c r="A14" i="1"/>
  <c r="BL14" i="1" s="1"/>
  <c r="A15" i="1" l="1"/>
  <c r="BL15" i="1" s="1"/>
  <c r="BB14" i="1"/>
  <c r="BB15" i="1" l="1"/>
  <c r="A16" i="1"/>
  <c r="BL16" i="1" s="1"/>
  <c r="A17" i="1" l="1"/>
  <c r="BL17" i="1" s="1"/>
  <c r="BB16" i="1"/>
  <c r="BB17" i="1" l="1"/>
  <c r="A18" i="1"/>
  <c r="BL18" i="1" s="1"/>
  <c r="A19" i="1" l="1"/>
  <c r="BL19" i="1" s="1"/>
  <c r="BB18" i="1"/>
  <c r="BB19" i="1" l="1"/>
  <c r="A20" i="1"/>
  <c r="BL20" i="1" s="1"/>
  <c r="A21" i="1" l="1"/>
  <c r="BL21" i="1" s="1"/>
  <c r="BB20" i="1"/>
  <c r="BB21" i="1" l="1"/>
  <c r="A22" i="1"/>
  <c r="BL22" i="1" s="1"/>
  <c r="A23" i="1" l="1"/>
  <c r="BL23" i="1" s="1"/>
  <c r="BB22" i="1"/>
  <c r="BB23" i="1" l="1"/>
  <c r="A24" i="1"/>
  <c r="BL24" i="1" s="1"/>
  <c r="A25" i="1" l="1"/>
  <c r="BL25" i="1" s="1"/>
  <c r="BB24" i="1"/>
  <c r="BB25" i="1" l="1"/>
  <c r="A26" i="1"/>
  <c r="BL26" i="1" s="1"/>
  <c r="A27" i="1" l="1"/>
  <c r="BL27" i="1" s="1"/>
  <c r="BB26" i="1"/>
  <c r="BB27" i="1" l="1"/>
  <c r="A28" i="1"/>
  <c r="BL28" i="1" s="1"/>
  <c r="BB28" i="1" l="1"/>
  <c r="A29" i="1"/>
  <c r="BL29" i="1" s="1"/>
  <c r="BB29" i="1" l="1"/>
  <c r="A30" i="1"/>
  <c r="BL30" i="1" s="1"/>
  <c r="BB30" i="1" l="1"/>
  <c r="A31" i="1"/>
  <c r="BL31" i="1" s="1"/>
  <c r="BB31" i="1" l="1"/>
  <c r="A32" i="1"/>
  <c r="BL32" i="1" s="1"/>
  <c r="BB32" i="1" l="1"/>
  <c r="A33" i="1"/>
  <c r="BL33" i="1" s="1"/>
  <c r="BB33" i="1" l="1"/>
  <c r="A34" i="1"/>
  <c r="BL34" i="1" s="1"/>
  <c r="BB34" i="1" l="1"/>
  <c r="A35" i="1"/>
  <c r="BL35" i="1" s="1"/>
  <c r="BB35" i="1" l="1"/>
  <c r="A36" i="1"/>
  <c r="BL36" i="1" s="1"/>
  <c r="BB36" i="1" l="1"/>
  <c r="A37" i="1"/>
  <c r="BL37" i="1" s="1"/>
  <c r="BB37" i="1" l="1"/>
  <c r="A38" i="1"/>
  <c r="BL38" i="1" s="1"/>
  <c r="BB38" i="1" l="1"/>
  <c r="A39" i="1"/>
  <c r="BL39" i="1" s="1"/>
  <c r="BB39" i="1" l="1"/>
  <c r="A40" i="1"/>
  <c r="BL40" i="1" s="1"/>
  <c r="BB40" i="1" l="1"/>
  <c r="A41" i="1"/>
  <c r="BL41" i="1" s="1"/>
  <c r="BB41" i="1" l="1"/>
  <c r="A42" i="1"/>
  <c r="BL42" i="1" s="1"/>
  <c r="BB42" i="1" l="1"/>
  <c r="A43" i="1"/>
  <c r="BL43" i="1" s="1"/>
  <c r="A44" i="1" l="1"/>
  <c r="BL44" i="1" s="1"/>
  <c r="BB43" i="1"/>
  <c r="BB44" i="1" l="1"/>
  <c r="A45" i="1"/>
  <c r="BL45" i="1" s="1"/>
  <c r="BB45" i="1" l="1"/>
  <c r="A46" i="1"/>
  <c r="BL46" i="1" s="1"/>
  <c r="BB46" i="1" l="1"/>
  <c r="A47" i="1"/>
  <c r="BL47" i="1" s="1"/>
  <c r="A48" i="1" l="1"/>
  <c r="BL48" i="1" s="1"/>
  <c r="BB47" i="1"/>
  <c r="A49" i="1" l="1"/>
  <c r="BL49" i="1" s="1"/>
  <c r="BB48" i="1"/>
  <c r="A50" i="1" l="1"/>
  <c r="BL50" i="1" s="1"/>
  <c r="BB49" i="1"/>
  <c r="A51" i="1" l="1"/>
  <c r="BL51" i="1" s="1"/>
  <c r="BB50" i="1"/>
  <c r="A52" i="1" l="1"/>
  <c r="BL52" i="1" s="1"/>
  <c r="BB51" i="1"/>
  <c r="A53" i="1" l="1"/>
  <c r="BB52" i="1"/>
  <c r="A54" i="1" l="1"/>
  <c r="BL54" i="1" s="1"/>
  <c r="BL53" i="1"/>
  <c r="BB54" i="1"/>
  <c r="A55" i="1" l="1"/>
  <c r="BL55" i="1" s="1"/>
  <c r="BB55" i="1" l="1"/>
  <c r="A56" i="1"/>
  <c r="BL56" i="1" s="1"/>
  <c r="A57" i="1"/>
  <c r="BB56" i="1"/>
  <c r="BB57" i="1" l="1"/>
  <c r="BL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tptalvi</author>
    <author>Talvi Jukka</author>
    <author>Antti Karhunen</author>
    <author>Aleksi Ojakoski</author>
    <author>tc={C490C11A-6241-4B59-B4FA-3FA657950445}</author>
    <author>tc={EECC6F79-34D1-4874-B799-420DC09BE919}</author>
    <author>tc={3C74CD4F-E1CB-41B9-B577-43B2AA7D8CC4}</author>
    <author>tc={FC95AA67-ED8E-4103-902A-73282070DA48}</author>
    <author>tc={342E7726-3B40-43EE-A692-E0B1A99089F6}</author>
    <author>tc={15112337-2361-4E31-983E-270522182D5E}</author>
  </authors>
  <commentList>
    <comment ref="C5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tptalvi:</t>
        </r>
        <r>
          <rPr>
            <sz val="8"/>
            <color indexed="81"/>
            <rFont val="Tahoma"/>
            <family val="2"/>
          </rPr>
          <t xml:space="preserve">
13.11.2008
siirretty laskentapiste</t>
        </r>
      </text>
    </comment>
    <comment ref="G5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Talvi Jukka:</t>
        </r>
        <r>
          <rPr>
            <sz val="9"/>
            <color indexed="81"/>
            <rFont val="Tahoma"/>
            <family val="2"/>
          </rPr>
          <t xml:space="preserve">
Ilmaisinvikoja 
8.7.-10.10.</t>
        </r>
      </text>
    </comment>
    <comment ref="A59" authorId="2" shapeId="0" xr:uid="{980EBC71-481A-4A76-B86A-510189EA102B}">
      <text>
        <r>
          <rPr>
            <b/>
            <sz val="9"/>
            <color indexed="81"/>
            <rFont val="Tahoma"/>
            <family val="2"/>
          </rPr>
          <t>Antti Karhunen:</t>
        </r>
        <r>
          <rPr>
            <sz val="9"/>
            <color indexed="81"/>
            <rFont val="Tahoma"/>
            <family val="2"/>
          </rPr>
          <t xml:space="preserve">
siirrytty liikennevalolaskentoihin vuodesta 2017 alkaen (moottoriajoneuvot)</t>
        </r>
      </text>
    </comment>
    <comment ref="C59" authorId="2" shapeId="0" xr:uid="{1B78D4D0-5CCA-4995-92A9-64518260CF3E}">
      <text>
        <r>
          <rPr>
            <b/>
            <sz val="9"/>
            <color indexed="81"/>
            <rFont val="Tahoma"/>
            <family val="2"/>
          </rPr>
          <t>Antti Karhunen:</t>
        </r>
        <r>
          <rPr>
            <sz val="9"/>
            <color indexed="81"/>
            <rFont val="Tahoma"/>
            <family val="2"/>
          </rPr>
          <t xml:space="preserve">
liikennemäärä saatu liikennevaloista kiertoliittymän länsipuolelta, jonka jälkeen liikennemäärää on korjattu kertoimella 1,59, jotta se vastaisi kiertoliittymän itäpuolen liikennemäärää</t>
        </r>
      </text>
    </comment>
    <comment ref="E59" authorId="2" shapeId="0" xr:uid="{C74E808C-D32E-46F0-BB91-149D7B295948}">
      <text>
        <r>
          <rPr>
            <b/>
            <sz val="9"/>
            <color indexed="81"/>
            <rFont val="Tahoma"/>
            <family val="2"/>
          </rPr>
          <t>Antti Karhunen:</t>
        </r>
        <r>
          <rPr>
            <sz val="9"/>
            <color indexed="81"/>
            <rFont val="Tahoma"/>
            <family val="2"/>
          </rPr>
          <t xml:space="preserve">
liikennevalosilmukat eivät olleet käytössä työmaan vuoksi, käytetty edellisen vuoden määrää</t>
        </r>
      </text>
    </comment>
    <comment ref="G59" authorId="2" shapeId="0" xr:uid="{F707F8A5-45FC-4FD1-8143-F6B12201D643}">
      <text>
        <r>
          <rPr>
            <b/>
            <sz val="9"/>
            <color indexed="81"/>
            <rFont val="Tahoma"/>
            <family val="2"/>
          </rPr>
          <t>Antti Karhunen:</t>
        </r>
        <r>
          <rPr>
            <sz val="9"/>
            <color indexed="81"/>
            <rFont val="Tahoma"/>
            <family val="2"/>
          </rPr>
          <t xml:space="preserve">
laskentapiste siirretty Kurkelantien liikennevalojen länsipuolelle</t>
        </r>
      </text>
    </comment>
    <comment ref="J59" authorId="2" shapeId="0" xr:uid="{B0A9E3F8-C0F5-46AF-B4E2-7662F69348D3}">
      <text>
        <r>
          <rPr>
            <b/>
            <sz val="9"/>
            <color indexed="81"/>
            <rFont val="Tahoma"/>
            <family val="2"/>
          </rPr>
          <t>Antti Karhunen:</t>
        </r>
        <r>
          <rPr>
            <sz val="9"/>
            <color indexed="81"/>
            <rFont val="Tahoma"/>
            <family val="2"/>
          </rPr>
          <t xml:space="preserve">
liikennemäärä saatu Väyläviraston liikennemääräkartasta, joka on muutettu KAVL:ksi (LAM-piste ei ollut käytössä)</t>
        </r>
      </text>
    </comment>
    <comment ref="M59" authorId="2" shapeId="0" xr:uid="{4503A17D-7163-4431-9946-D567B9DF9EB0}">
      <text>
        <r>
          <rPr>
            <b/>
            <sz val="9"/>
            <color indexed="81"/>
            <rFont val="Tahoma"/>
            <family val="2"/>
          </rPr>
          <t>Antti Karhunen:</t>
        </r>
        <r>
          <rPr>
            <sz val="9"/>
            <color indexed="81"/>
            <rFont val="Tahoma"/>
            <family val="2"/>
          </rPr>
          <t xml:space="preserve">
Pohjoisen alikäytävän liikennemäärä puuttuu</t>
        </r>
      </text>
    </comment>
    <comment ref="J60" authorId="2" shapeId="0" xr:uid="{E9E6B7CC-A0FE-43B8-9C78-F50FC60A2F9F}">
      <text>
        <r>
          <rPr>
            <b/>
            <sz val="9"/>
            <color indexed="81"/>
            <rFont val="Tahoma"/>
            <family val="2"/>
          </rPr>
          <t>Antti Karhunen:</t>
        </r>
        <r>
          <rPr>
            <sz val="9"/>
            <color indexed="81"/>
            <rFont val="Tahoma"/>
            <family val="2"/>
          </rPr>
          <t xml:space="preserve">
liikennemäärä saatu Väyläviraston liikennemääräkartasta, joka on muutettu KAVL:ksi (LAM-piste ei ollut käytössä)</t>
        </r>
      </text>
    </comment>
    <comment ref="B61" authorId="3" shapeId="0" xr:uid="{91CF941F-2A35-4D52-B63C-436DB0AD53A5}">
      <text>
        <r>
          <rPr>
            <b/>
            <sz val="9"/>
            <color indexed="81"/>
            <rFont val="Tahoma"/>
            <family val="2"/>
          </rPr>
          <t>Aleksi Ojakoski:</t>
        </r>
        <r>
          <rPr>
            <sz val="9"/>
            <color indexed="81"/>
            <rFont val="Tahoma"/>
            <family val="2"/>
          </rPr>
          <t xml:space="preserve">
Työmaan vuoksi ei luotettavia liikennemääriä vuodelta 2019, käytetty edellisen vuoden määrää</t>
        </r>
      </text>
    </comment>
    <comment ref="X63" authorId="4" shapeId="0" xr:uid="{C490C11A-6241-4B59-B4FA-3FA657950445}">
      <text>
        <t>[Kommenttiketju]
Excel-versiosi avulla voit lukea tämän kommenttiketjun, mutta siihen tehdyt muutokset poistetaan, jos tiedosto avataan uudemmassa Excel-versiossa. Lisätietoja: https://go.microsoft.com/fwlink/?linkid=870924
Kommentti:
    Liila data 21.9.2021 Ainolanpuiston piste</t>
      </text>
    </comment>
    <comment ref="Y63" authorId="5" shapeId="0" xr:uid="{EECC6F79-34D1-4874-B799-420DC09BE919}">
      <text>
        <t>[Kommenttiketju]
Excel-versiosi avulla voit lukea tämän kommenttiketjun, mutta siihen tehdyt muutokset poistetaan, jos tiedosto avataan uudemmassa Excel-versiossa. Lisätietoja: https://go.microsoft.com/fwlink/?linkid=870924
Kommentti:
    Liila-data 21.9.2021</t>
      </text>
    </comment>
    <comment ref="AC63" authorId="6" shapeId="0" xr:uid="{3C74CD4F-E1CB-41B9-B577-43B2AA7D8CC4}">
      <text>
        <t>[Kommenttiketju]
Excel-versiosi avulla voit lukea tämän kommenttiketjun, mutta siihen tehdyt muutokset poistetaan, jos tiedosto avataan uudemmassa Excel-versiossa. Lisätietoja: https://go.microsoft.com/fwlink/?linkid=870924
Kommentti:
    Liila-data 21.9.2021</t>
      </text>
    </comment>
    <comment ref="AP63" authorId="7" shapeId="0" xr:uid="{FC95AA67-ED8E-4103-902A-73282070DA48}">
      <text>
        <t>[Kommenttiketju]
Excel-versiosi avulla voit lukea tämän kommenttiketjun, mutta siihen tehdyt muutokset poistetaan, jos tiedosto avataan uudemmassa Excel-versiossa. Lisätietoja: https://go.microsoft.com/fwlink/?linkid=870924
Kommentti:
    Liila data 21.9.2021 Ainolanpuiston piste</t>
      </text>
    </comment>
    <comment ref="AQ63" authorId="8" shapeId="0" xr:uid="{342E7726-3B40-43EE-A692-E0B1A99089F6}">
      <text>
        <t>[Kommenttiketju]
Excel-versiosi avulla voit lukea tämän kommenttiketjun, mutta siihen tehdyt muutokset poistetaan, jos tiedosto avataan uudemmassa Excel-versiossa. Lisätietoja: https://go.microsoft.com/fwlink/?linkid=870924
Kommentti:
    Liila-data 21.9.2021</t>
      </text>
    </comment>
    <comment ref="AU63" authorId="9" shapeId="0" xr:uid="{15112337-2361-4E31-983E-270522182D5E}">
      <text>
        <t>[Kommenttiketju]
Excel-versiosi avulla voit lukea tämän kommenttiketjun, mutta siihen tehdyt muutokset poistetaan, jos tiedosto avataan uudemmassa Excel-versiossa. Lisätietoja: https://go.microsoft.com/fwlink/?linkid=870924
Kommentti:
    Liila-data 21.9.2021</t>
      </text>
    </comment>
    <comment ref="L65" authorId="2" shapeId="0" xr:uid="{26B19385-12E2-444E-926E-3387F9131EE1}">
      <text>
        <r>
          <rPr>
            <b/>
            <sz val="9"/>
            <color indexed="81"/>
            <rFont val="Tahoma"/>
            <family val="2"/>
          </rPr>
          <t>Antti Karhunen:</t>
        </r>
        <r>
          <rPr>
            <sz val="9"/>
            <color indexed="81"/>
            <rFont val="Tahoma"/>
            <family val="2"/>
          </rPr>
          <t xml:space="preserve">
Arvioitu muutoksena verrattuna edelliseen vuoteen. Kasvukerroin 1,052 saatu Kainuuntien ja Poikkimaantien liittymän (185LV) Poikkimaantien idän suunnan arkiliikennemäärien kasvusta 2022-2023. </t>
        </r>
      </text>
    </comment>
  </commentList>
</comments>
</file>

<file path=xl/sharedStrings.xml><?xml version="1.0" encoding="utf-8"?>
<sst xmlns="http://schemas.openxmlformats.org/spreadsheetml/2006/main" count="162" uniqueCount="110">
  <si>
    <t>vuosi</t>
  </si>
  <si>
    <t>3.  Etel. alikäytävä</t>
  </si>
  <si>
    <t>Oulujoen sillat</t>
  </si>
  <si>
    <t>jalankulkijat</t>
  </si>
  <si>
    <t>Kaikki yhteensä</t>
  </si>
  <si>
    <t>Keskustan kehä</t>
  </si>
  <si>
    <t>Jalankulkijat</t>
  </si>
  <si>
    <t>Moottoriajoneuvot</t>
  </si>
  <si>
    <t>1.  Limin-
gantie</t>
  </si>
  <si>
    <t>3.  Etel. 
alikäytävä</t>
  </si>
  <si>
    <t>4.  Pohj. 
alikäytävä</t>
  </si>
  <si>
    <t>Polkupyöräilijät</t>
  </si>
  <si>
    <t>moottori-
ajoneuvot</t>
  </si>
  <si>
    <t>5.  Tulli-
väylä</t>
  </si>
  <si>
    <t>6.  Kasar-
mintie</t>
  </si>
  <si>
    <t>7.  Merikosken
 sillat</t>
  </si>
  <si>
    <t>8.  Rauta-
silta</t>
  </si>
  <si>
    <t>9.  Pohjantien
 sillat</t>
  </si>
  <si>
    <t>10. Erkkolan
 silta</t>
  </si>
  <si>
    <t>2.  Ilma-
rinkatu</t>
  </si>
  <si>
    <t>4.  Asema
tunneli</t>
  </si>
  <si>
    <t>6.  Kasar
mintie</t>
  </si>
  <si>
    <t>7.  Pikisaa-
rensilta</t>
  </si>
  <si>
    <t>8.  Tervapor-
varin sillat</t>
  </si>
  <si>
    <t>9.  Merikos-
ken sillat</t>
  </si>
  <si>
    <t>10.  Pato-
silta</t>
  </si>
  <si>
    <t>11.  Rauta-
silta</t>
  </si>
  <si>
    <t>12.  Pohjan-
tien silta</t>
  </si>
  <si>
    <t>13.  Erkko-
lan silta</t>
  </si>
  <si>
    <t>Oulujoen
 sillat</t>
  </si>
  <si>
    <t>Keskustan
 kehä</t>
  </si>
  <si>
    <t>polkupyö-
räilijät</t>
  </si>
  <si>
    <t>moottoriajoneuvo</t>
  </si>
  <si>
    <t>jalankulku</t>
  </si>
  <si>
    <t>pyöräily</t>
  </si>
  <si>
    <t>Välivuodet interpoloitu</t>
  </si>
  <si>
    <t>1980 liikenne</t>
  </si>
  <si>
    <t>Liikenteen kehitys silloilla</t>
  </si>
  <si>
    <t>Kevytliikenteen</t>
  </si>
  <si>
    <t>5. Pohjoinen
 alikäytävä</t>
  </si>
  <si>
    <t>Oulun torilla markkinat ---&gt; Lähisiltojen liikenne normaalia suurempi</t>
  </si>
  <si>
    <t>Ilma puolipilvinen ja koleatuulinen, lämpötila noin 8 astetta</t>
  </si>
  <si>
    <t>Ilma myös erityisen lämmin vuodenaikaan nähden, noin 20 astetta ja aurinkoista</t>
  </si>
  <si>
    <t>Ilma aurinkoinen, lämpötila n. 9 astetta</t>
  </si>
  <si>
    <t>kypärän käyttö %</t>
  </si>
  <si>
    <t>2.  Ilmarin-/Rautatienkatu</t>
  </si>
  <si>
    <t>15. Madet-
ojanraitti</t>
  </si>
  <si>
    <t>Kypärällisiä pyöräilijöitä</t>
  </si>
  <si>
    <t>Uusi laskentajärjestelmä. Tästä eteenpäin KAVL (ma-to), josta on poistettu selvästi väärät päivätulokset. Tästä on aiheutunut määrissä tason lasku</t>
  </si>
  <si>
    <t>Kevyen liikenteen laskenta. Pilvipoutainen sää, n. 16 astetta lämmintä</t>
  </si>
  <si>
    <t>Raatin stadionilla koulujen väliset yleisurheilukilpailut</t>
  </si>
  <si>
    <t xml:space="preserve">Löytyi ilmaisinvika Limingantullista, joka pilaa puolen vuoden laskennat ko. pisteestä. Yksi ilmaisin oli alkanut toistamaan viereisen kaistan tietoja. </t>
  </si>
  <si>
    <t>Laskettu KAVL toiselta suunnalta ja kerrottu kahdella. Tulos meni hyvin lähelle 2010 liikennemääriä, joten lienee riittävän lähellä totuutta.</t>
  </si>
  <si>
    <t>?.?.2001</t>
  </si>
  <si>
    <t>?.?.2011</t>
  </si>
  <si>
    <t xml:space="preserve">Pyöräilyn laskentatuloksiin sovellettiin sääkorjausmalllia, eli laskentatulokset on korjattu keskimääräisiksi säätila huomioimalla.  </t>
  </si>
  <si>
    <t>Pyöräilijöitä yhteensä</t>
  </si>
  <si>
    <t>Kypärättömiä pyöräilijöitä</t>
  </si>
  <si>
    <t>Jalankulkua, mopoilua ja rulaluistelua ei ole korjattu.</t>
  </si>
  <si>
    <t>Laskettu KAVL (ma-to). Arkipyhät ja selvästi virheelliset päivätulokset on poistettu.</t>
  </si>
  <si>
    <t xml:space="preserve">Tehty tasokorjaus (0,9135) 2002 ja sitä aiemmille laskennoille, jolloin on laskettu syyskuun keskimääräistä arkipäivää </t>
  </si>
  <si>
    <t>Liikenteen kehitys keskustan kehällä</t>
  </si>
  <si>
    <t>=Laskennat!$AY$2;Laskennat!$AY$8:$AY$57;Laskennat!$BC$2:$BE$2;Laskennat!$BC$8:$BE$57</t>
  </si>
  <si>
    <t>=Laskennat!$AY$2;Laskennat!$AY$8:$AY$57;Laskennat!$Bm$2:$Bo$2;Laskennat!$Bm$8:$Bo$57</t>
  </si>
  <si>
    <t>16. Poikkimaantien silta</t>
  </si>
  <si>
    <t>Jalankulkua, mopoilua ja rullaluistelua ei ole korjattu.</t>
  </si>
  <si>
    <t>27.5.-21.9.2016 oli katkos liikennelaskentatiekannassa ja ko. aikavälin tiedot on korjattu kausivaihtelukeroimien avulla</t>
  </si>
  <si>
    <t>Pohjoisen alikulun 1. vaiheen remontti 4.7.-21.11.2016 (tiedotteen mukaan, venyi vuoden loppuun)</t>
  </si>
  <si>
    <t>Rakennustyömaa pohjoisessa alikulussa: vain pohjoispuoli käytössä murskepinnalla</t>
  </si>
  <si>
    <t>13.9.2017, 20.9.2017, 21.9.2017</t>
  </si>
  <si>
    <t>Huonon sään ja laskijoiden määrän (sairasteluja) vuoksi laskennat jakautuivat kolmelle eri päivälle</t>
  </si>
  <si>
    <t>Rakennustyömaa Pohjantien sillalla: vain lännen puoleinen väylä pyöräilijöiden ja kävelijöiden käytössä</t>
  </si>
  <si>
    <t xml:space="preserve">Erkkolan sillalla aamupäivän laskentalomake hukassa, tulokset laskettu iltapäivän laskennoista lisättynä painokertoimilla vuoden 2015 laskennoista  </t>
  </si>
  <si>
    <t>Moottoriajoneuvoliikenteen laskennoissa siirrytty liikennevalolaskentoihin</t>
  </si>
  <si>
    <t>Limingantie laskentapiste 1 läntinen väylä suljettu remontin vuoksi</t>
  </si>
  <si>
    <t>Erkkolan sillalla on automaattinen laskuri, jonka tulos 17.9.2019 oli 2856 pyöräilijää - käsinlaskettu sääkorjattu tulos oli 3029 pyöräilijää (6,1 % enemmän)</t>
  </si>
  <si>
    <t>Ilman sääkorjausta koko vuorokauden viikkokertoimella korjattu määrä on 2857 eli 1 enemmän kuin laskurin antama tulos</t>
  </si>
  <si>
    <t>Koululaiset kotikouluun. Aikuiset työntekijät etätöihin.</t>
  </si>
  <si>
    <t>6. Tervaporvarin sillat</t>
  </si>
  <si>
    <t>8. Rautasilta</t>
  </si>
  <si>
    <t>9. Patosilta</t>
  </si>
  <si>
    <t>1. Limingantie</t>
  </si>
  <si>
    <t>2. Rautatienkatu</t>
  </si>
  <si>
    <t>3. Eteläinen alikäytävä</t>
  </si>
  <si>
    <t>4. Asematunneli</t>
  </si>
  <si>
    <t>5. Pohjoinen alikäytävä</t>
  </si>
  <si>
    <t>7. Merikosken sillat</t>
  </si>
  <si>
    <t>10. Kasarmintie</t>
  </si>
  <si>
    <t>11. Pohjantien silta</t>
  </si>
  <si>
    <t>12. Erkkolan silta</t>
  </si>
  <si>
    <t>13. Pikisaaren silta</t>
  </si>
  <si>
    <t>14. Hietasaaren silta</t>
  </si>
  <si>
    <t>15. Madetojanraitti</t>
  </si>
  <si>
    <t>Keskimäärin</t>
  </si>
  <si>
    <t>Laskentapiste 4. Asematunneli: Rautatienkadulla Asematunneista etelään pyörätie poikki rakennustyömaan takia</t>
  </si>
  <si>
    <t>Laskentapiste 10. Kasarmintie: Intiön puoleisella väylällä tietyö (siltaremontti), yhteys poikki ja liikenne suuntautui toiselle puolelle katua</t>
  </si>
  <si>
    <t>Laskentapiste 10. Kasarmintie: Osa liikkujista käytti jokipengertä. Niitä ei laskettu</t>
  </si>
  <si>
    <t>16. Poikkimaantien silta: laskentatiedot Liila-laitteesta 21.9.2021</t>
  </si>
  <si>
    <t>8. Rautasilta: Laskentatieto Liila-laitteesta 21.9.2021</t>
  </si>
  <si>
    <t>6. Tervaporvarin sillat: Ei Liila-dataa saatavilla</t>
  </si>
  <si>
    <t>9. Patosilta:  Liila-data otettu 21.9.2021 Ainolanpuiston pisteestä</t>
  </si>
  <si>
    <t>Pyöräilykypärän käyttö laskentapisteittäin 2023</t>
  </si>
  <si>
    <t>Heikinkadulla lounaispuoli suljettu laskennan aikana</t>
  </si>
  <si>
    <t>Iltapäivällä sateen uhka ja kevyttä sadetta paikoitellen, kovempi sade alkoi heti laskennan päätyttyä klo 18</t>
  </si>
  <si>
    <t>polkupyörä</t>
  </si>
  <si>
    <t>potkulauta</t>
  </si>
  <si>
    <t>molemmat yht</t>
  </si>
  <si>
    <t>Sähköpotkulautailijoiden määrä lähes kolminkertaistunut edellisestä laskennasta (436=&gt;1249)</t>
  </si>
  <si>
    <t>Ei suoritettu käsinlaskentaa seuraavissa jk/pp-pisteissä: 6, 8, 9 ja 16</t>
  </si>
  <si>
    <t>19.9.2023 (jkpp)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</si>
</sst>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Verdana"/>
      <family val="2"/>
    </font>
    <font>
      <sz val="11"/>
      <color rgb="FF1F497D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7" fillId="0" borderId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5" fillId="0" borderId="0" xfId="0" applyFont="1"/>
    <xf numFmtId="0" fontId="6" fillId="2" borderId="3" xfId="0" applyFont="1" applyFill="1" applyBorder="1"/>
    <xf numFmtId="0" fontId="0" fillId="2" borderId="4" xfId="0" applyFill="1" applyBorder="1"/>
    <xf numFmtId="0" fontId="4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/>
    <xf numFmtId="0" fontId="0" fillId="3" borderId="4" xfId="0" applyFill="1" applyBorder="1"/>
    <xf numFmtId="0" fontId="0" fillId="3" borderId="6" xfId="0" applyFill="1" applyBorder="1"/>
    <xf numFmtId="0" fontId="6" fillId="4" borderId="3" xfId="0" applyFont="1" applyFill="1" applyBorder="1"/>
    <xf numFmtId="0" fontId="0" fillId="4" borderId="4" xfId="0" applyFill="1" applyBorder="1"/>
    <xf numFmtId="0" fontId="4" fillId="3" borderId="5" xfId="0" applyFont="1" applyFill="1" applyBorder="1" applyAlignment="1">
      <alignment horizontal="center" vertical="top" wrapText="1"/>
    </xf>
    <xf numFmtId="0" fontId="7" fillId="0" borderId="0" xfId="0" applyFont="1"/>
    <xf numFmtId="2" fontId="0" fillId="0" borderId="0" xfId="0" applyNumberFormat="1"/>
    <xf numFmtId="1" fontId="7" fillId="0" borderId="0" xfId="0" applyNumberFormat="1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0" fontId="10" fillId="4" borderId="5" xfId="0" applyFont="1" applyFill="1" applyBorder="1" applyAlignment="1">
      <alignment horizontal="center" vertical="top" wrapText="1"/>
    </xf>
    <xf numFmtId="0" fontId="0" fillId="4" borderId="6" xfId="0" applyFill="1" applyBorder="1"/>
    <xf numFmtId="0" fontId="4" fillId="0" borderId="7" xfId="0" applyFont="1" applyBorder="1" applyAlignment="1">
      <alignment horizontal="center" vertical="top" wrapText="1"/>
    </xf>
    <xf numFmtId="1" fontId="0" fillId="0" borderId="0" xfId="0" applyNumberFormat="1"/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3" borderId="5" xfId="0" applyFill="1" applyBorder="1"/>
    <xf numFmtId="0" fontId="0" fillId="4" borderId="5" xfId="0" applyFill="1" applyBorder="1"/>
    <xf numFmtId="1" fontId="0" fillId="0" borderId="1" xfId="0" applyNumberFormat="1" applyBorder="1"/>
    <xf numFmtId="0" fontId="2" fillId="0" borderId="0" xfId="0" applyFont="1" applyAlignment="1">
      <alignment horizontal="left"/>
    </xf>
    <xf numFmtId="1" fontId="0" fillId="0" borderId="2" xfId="0" applyNumberFormat="1" applyBorder="1"/>
    <xf numFmtId="0" fontId="2" fillId="0" borderId="2" xfId="1" applyFont="1" applyBorder="1" applyAlignment="1">
      <alignment horizontal="center"/>
    </xf>
    <xf numFmtId="0" fontId="2" fillId="0" borderId="8" xfId="1" applyFont="1" applyBorder="1"/>
    <xf numFmtId="0" fontId="9" fillId="0" borderId="9" xfId="1" applyFont="1" applyBorder="1"/>
    <xf numFmtId="0" fontId="9" fillId="0" borderId="10" xfId="1" applyFont="1" applyBorder="1"/>
    <xf numFmtId="0" fontId="2" fillId="0" borderId="7" xfId="1" applyFont="1" applyBorder="1"/>
    <xf numFmtId="0" fontId="2" fillId="0" borderId="0" xfId="1" applyFont="1"/>
    <xf numFmtId="0" fontId="2" fillId="0" borderId="11" xfId="1" applyFont="1" applyBorder="1" applyAlignment="1">
      <alignment horizontal="center"/>
    </xf>
    <xf numFmtId="0" fontId="2" fillId="0" borderId="12" xfId="1" applyFont="1" applyBorder="1"/>
    <xf numFmtId="0" fontId="2" fillId="0" borderId="5" xfId="1" applyFont="1" applyBorder="1"/>
    <xf numFmtId="0" fontId="2" fillId="0" borderId="13" xfId="1" applyFont="1" applyBorder="1"/>
    <xf numFmtId="0" fontId="2" fillId="0" borderId="7" xfId="1" applyFont="1" applyBorder="1" applyAlignment="1">
      <alignment horizontal="center"/>
    </xf>
    <xf numFmtId="0" fontId="2" fillId="0" borderId="2" xfId="1" applyFont="1" applyBorder="1"/>
    <xf numFmtId="0" fontId="2" fillId="0" borderId="0" xfId="0" applyFont="1"/>
    <xf numFmtId="0" fontId="14" fillId="0" borderId="0" xfId="0" applyFont="1"/>
    <xf numFmtId="0" fontId="0" fillId="0" borderId="2" xfId="0" applyBorder="1" applyAlignment="1">
      <alignment horizontal="center"/>
    </xf>
    <xf numFmtId="0" fontId="2" fillId="0" borderId="12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9" fontId="2" fillId="0" borderId="2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1" xfId="1" applyFont="1" applyBorder="1"/>
    <xf numFmtId="3" fontId="0" fillId="0" borderId="1" xfId="0" applyNumberFormat="1" applyBorder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0" fontId="2" fillId="0" borderId="0" xfId="0" quotePrefix="1" applyFont="1"/>
    <xf numFmtId="0" fontId="1" fillId="0" borderId="0" xfId="0" applyFont="1" applyAlignment="1">
      <alignment horizontal="center" vertical="top" wrapText="1"/>
    </xf>
    <xf numFmtId="0" fontId="0" fillId="2" borderId="5" xfId="0" applyFill="1" applyBorder="1"/>
    <xf numFmtId="3" fontId="0" fillId="0" borderId="14" xfId="0" applyNumberFormat="1" applyBorder="1"/>
    <xf numFmtId="1" fontId="19" fillId="0" borderId="0" xfId="0" applyNumberFormat="1" applyFont="1"/>
    <xf numFmtId="164" fontId="0" fillId="0" borderId="0" xfId="4" applyNumberFormat="1" applyFont="1"/>
    <xf numFmtId="9" fontId="2" fillId="0" borderId="2" xfId="4" applyFont="1" applyBorder="1" applyAlignment="1">
      <alignment horizontal="center"/>
    </xf>
    <xf numFmtId="9" fontId="2" fillId="0" borderId="0" xfId="4" applyFont="1"/>
    <xf numFmtId="0" fontId="9" fillId="0" borderId="0" xfId="1" applyFont="1"/>
    <xf numFmtId="164" fontId="9" fillId="0" borderId="0" xfId="1" applyNumberFormat="1" applyFont="1"/>
    <xf numFmtId="164" fontId="2" fillId="0" borderId="0" xfId="4" applyNumberFormat="1" applyFont="1"/>
    <xf numFmtId="164" fontId="9" fillId="0" borderId="0" xfId="4" applyNumberFormat="1" applyFont="1"/>
  </cellXfs>
  <cellStyles count="5">
    <cellStyle name="Normaali" xfId="0" builtinId="0"/>
    <cellStyle name="Normaali 2" xfId="1" xr:uid="{00000000-0005-0000-0000-000001000000}"/>
    <cellStyle name="Normaali 2 2" xfId="2" xr:uid="{00000000-0005-0000-0000-000002000000}"/>
    <cellStyle name="Prosentti 2" xfId="3" xr:uid="{00000000-0005-0000-0000-000003000000}"/>
    <cellStyle name="Prosenttia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84704"/>
        <c:axId val="219786624"/>
      </c:barChart>
      <c:catAx>
        <c:axId val="2197847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786624"/>
        <c:crosses val="autoZero"/>
        <c:auto val="0"/>
        <c:lblAlgn val="ctr"/>
        <c:lblOffset val="100"/>
        <c:tickMarkSkip val="1"/>
        <c:noMultiLvlLbl val="0"/>
      </c:catAx>
      <c:valAx>
        <c:axId val="21978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784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1" l="0.75" r="0.75" t="1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keskustan kehä, moottoriajoneuvot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4"/>
              <c:pt idx="0">
                <c:v>vuosi</c:v>
              </c:pt>
              <c:pt idx="4">
                <c:v>61</c:v>
              </c:pt>
              <c:pt idx="5">
                <c:v>62</c:v>
              </c:pt>
              <c:pt idx="6">
                <c:v>63</c:v>
              </c:pt>
              <c:pt idx="7">
                <c:v>64</c:v>
              </c:pt>
              <c:pt idx="8">
                <c:v>65</c:v>
              </c:pt>
              <c:pt idx="9">
                <c:v>66</c:v>
              </c:pt>
              <c:pt idx="10">
                <c:v>67</c:v>
              </c:pt>
              <c:pt idx="11">
                <c:v>68</c:v>
              </c:pt>
              <c:pt idx="12">
                <c:v>69</c:v>
              </c:pt>
              <c:pt idx="13">
                <c:v>70</c:v>
              </c:pt>
              <c:pt idx="14">
                <c:v>71</c:v>
              </c:pt>
              <c:pt idx="15">
                <c:v>72</c:v>
              </c:pt>
              <c:pt idx="16">
                <c:v>73</c:v>
              </c:pt>
              <c:pt idx="17">
                <c:v>74</c:v>
              </c:pt>
              <c:pt idx="18">
                <c:v>75</c:v>
              </c:pt>
              <c:pt idx="19">
                <c:v>76</c:v>
              </c:pt>
              <c:pt idx="20">
                <c:v>77</c:v>
              </c:pt>
              <c:pt idx="21">
                <c:v>78</c:v>
              </c:pt>
              <c:pt idx="22">
                <c:v>79</c:v>
              </c:pt>
              <c:pt idx="23">
                <c:v>80</c:v>
              </c:pt>
              <c:pt idx="24">
                <c:v>81</c:v>
              </c:pt>
              <c:pt idx="25">
                <c:v>82</c:v>
              </c:pt>
              <c:pt idx="26">
                <c:v>83</c:v>
              </c:pt>
              <c:pt idx="27">
                <c:v>84</c:v>
              </c:pt>
              <c:pt idx="28">
                <c:v>85</c:v>
              </c:pt>
              <c:pt idx="29">
                <c:v>86</c:v>
              </c:pt>
              <c:pt idx="30">
                <c:v>87</c:v>
              </c:pt>
              <c:pt idx="31">
                <c:v>88</c:v>
              </c:pt>
              <c:pt idx="32">
                <c:v>89</c:v>
              </c:pt>
              <c:pt idx="33">
                <c:v>90</c:v>
              </c:pt>
              <c:pt idx="34">
                <c:v>91</c:v>
              </c:pt>
              <c:pt idx="35">
                <c:v>92</c:v>
              </c:pt>
              <c:pt idx="36">
                <c:v>93</c:v>
              </c:pt>
              <c:pt idx="37">
                <c:v>94</c:v>
              </c:pt>
              <c:pt idx="38">
                <c:v>95</c:v>
              </c:pt>
              <c:pt idx="39">
                <c:v>96</c:v>
              </c:pt>
              <c:pt idx="40">
                <c:v>97</c:v>
              </c:pt>
              <c:pt idx="41">
                <c:v>98</c:v>
              </c:pt>
              <c:pt idx="42">
                <c:v>99</c:v>
              </c:pt>
              <c:pt idx="43">
                <c:v>0</c:v>
              </c:pt>
            </c:strLit>
          </c:cat>
          <c:val>
            <c:numLit>
              <c:formatCode>General</c:formatCode>
              <c:ptCount val="44"/>
              <c:pt idx="0">
                <c:v>0</c:v>
              </c:pt>
              <c:pt idx="3">
                <c:v>0</c:v>
              </c:pt>
              <c:pt idx="4">
                <c:v>14100</c:v>
              </c:pt>
              <c:pt idx="5">
                <c:v>16200</c:v>
              </c:pt>
              <c:pt idx="6">
                <c:v>18500</c:v>
              </c:pt>
              <c:pt idx="7">
                <c:v>20200</c:v>
              </c:pt>
              <c:pt idx="8">
                <c:v>24800</c:v>
              </c:pt>
              <c:pt idx="9">
                <c:v>27700</c:v>
              </c:pt>
              <c:pt idx="10">
                <c:v>57200</c:v>
              </c:pt>
              <c:pt idx="11">
                <c:v>63900</c:v>
              </c:pt>
              <c:pt idx="12">
                <c:v>75150</c:v>
              </c:pt>
              <c:pt idx="13">
                <c:v>78400</c:v>
              </c:pt>
              <c:pt idx="14">
                <c:v>82100</c:v>
              </c:pt>
              <c:pt idx="15">
                <c:v>82400</c:v>
              </c:pt>
              <c:pt idx="16">
                <c:v>90600</c:v>
              </c:pt>
              <c:pt idx="17">
                <c:v>94400</c:v>
              </c:pt>
              <c:pt idx="18">
                <c:v>97500</c:v>
              </c:pt>
              <c:pt idx="19">
                <c:v>96100</c:v>
              </c:pt>
              <c:pt idx="20">
                <c:v>92400</c:v>
              </c:pt>
              <c:pt idx="21">
                <c:v>96500</c:v>
              </c:pt>
              <c:pt idx="22">
                <c:v>95700</c:v>
              </c:pt>
              <c:pt idx="23">
                <c:v>99600</c:v>
              </c:pt>
              <c:pt idx="24">
                <c:v>98900</c:v>
              </c:pt>
              <c:pt idx="25">
                <c:v>104100</c:v>
              </c:pt>
              <c:pt idx="26">
                <c:v>101900</c:v>
              </c:pt>
              <c:pt idx="27">
                <c:v>101900</c:v>
              </c:pt>
              <c:pt idx="28">
                <c:v>103300</c:v>
              </c:pt>
              <c:pt idx="29">
                <c:v>110100</c:v>
              </c:pt>
              <c:pt idx="30">
                <c:v>114300</c:v>
              </c:pt>
              <c:pt idx="31">
                <c:v>118800</c:v>
              </c:pt>
              <c:pt idx="32">
                <c:v>123700</c:v>
              </c:pt>
              <c:pt idx="33">
                <c:v>126800</c:v>
              </c:pt>
              <c:pt idx="34">
                <c:v>120500</c:v>
              </c:pt>
              <c:pt idx="35">
                <c:v>127600</c:v>
              </c:pt>
              <c:pt idx="36">
                <c:v>125600</c:v>
              </c:pt>
              <c:pt idx="37">
                <c:v>121500</c:v>
              </c:pt>
              <c:pt idx="38">
                <c:v>125000</c:v>
              </c:pt>
              <c:pt idx="39">
                <c:v>126500</c:v>
              </c:pt>
              <c:pt idx="40">
                <c:v>126300</c:v>
              </c:pt>
              <c:pt idx="41">
                <c:v>128400</c:v>
              </c:pt>
              <c:pt idx="42">
                <c:v>131600</c:v>
              </c:pt>
              <c:pt idx="43">
                <c:v>133400</c:v>
              </c:pt>
            </c:numLit>
          </c:val>
          <c:extLst>
            <c:ext xmlns:c16="http://schemas.microsoft.com/office/drawing/2014/chart" uri="{C3380CC4-5D6E-409C-BE32-E72D297353CC}">
              <c16:uniqueId val="{00000000-3C07-4491-903D-29BE4E6D0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41152"/>
        <c:axId val="220655616"/>
      </c:barChart>
      <c:catAx>
        <c:axId val="22064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0655616"/>
        <c:crosses val="autoZero"/>
        <c:auto val="0"/>
        <c:lblAlgn val="ctr"/>
        <c:lblOffset val="100"/>
        <c:tickLblSkip val="44"/>
        <c:tickMarkSkip val="1"/>
        <c:noMultiLvlLbl val="0"/>
      </c:catAx>
      <c:valAx>
        <c:axId val="22065561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ajon./vrk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0641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1" l="0.75" r="0.75" t="1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Moottoriajoneuvot </a:t>
            </a:r>
          </a:p>
        </c:rich>
      </c:tx>
      <c:layout>
        <c:manualLayout>
          <c:xMode val="edge"/>
          <c:yMode val="edge"/>
          <c:x val="0.4345512831838429"/>
          <c:y val="1.5151515151515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901098819428706E-2"/>
          <c:y val="9.0909359935369125E-2"/>
          <c:w val="0.93987893291516011"/>
          <c:h val="0.60909271156697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Laskennat!$B$2</c:f>
              <c:strCache>
                <c:ptCount val="1"/>
                <c:pt idx="0">
                  <c:v>1.  Limin-
gantie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Laskennat!$B$9:$B$65</c:f>
              <c:numCache>
                <c:formatCode>#,##0</c:formatCode>
                <c:ptCount val="57"/>
                <c:pt idx="0">
                  <c:v>7200</c:v>
                </c:pt>
                <c:pt idx="1">
                  <c:v>9200</c:v>
                </c:pt>
                <c:pt idx="2">
                  <c:v>11400</c:v>
                </c:pt>
                <c:pt idx="3">
                  <c:v>12700</c:v>
                </c:pt>
                <c:pt idx="4">
                  <c:v>12400</c:v>
                </c:pt>
                <c:pt idx="5">
                  <c:v>12200</c:v>
                </c:pt>
                <c:pt idx="6">
                  <c:v>15900</c:v>
                </c:pt>
                <c:pt idx="7">
                  <c:v>15300</c:v>
                </c:pt>
                <c:pt idx="8">
                  <c:v>14300</c:v>
                </c:pt>
                <c:pt idx="9">
                  <c:v>12300</c:v>
                </c:pt>
                <c:pt idx="10">
                  <c:v>12300</c:v>
                </c:pt>
                <c:pt idx="11">
                  <c:v>14400</c:v>
                </c:pt>
                <c:pt idx="12">
                  <c:v>13200</c:v>
                </c:pt>
                <c:pt idx="13">
                  <c:v>14900</c:v>
                </c:pt>
                <c:pt idx="14">
                  <c:v>14400</c:v>
                </c:pt>
                <c:pt idx="15">
                  <c:v>16200</c:v>
                </c:pt>
                <c:pt idx="16">
                  <c:v>15300</c:v>
                </c:pt>
                <c:pt idx="17">
                  <c:v>15100</c:v>
                </c:pt>
                <c:pt idx="18">
                  <c:v>16900</c:v>
                </c:pt>
                <c:pt idx="19">
                  <c:v>17300</c:v>
                </c:pt>
                <c:pt idx="20">
                  <c:v>18000</c:v>
                </c:pt>
                <c:pt idx="21">
                  <c:v>19000</c:v>
                </c:pt>
                <c:pt idx="22">
                  <c:v>20200</c:v>
                </c:pt>
                <c:pt idx="23">
                  <c:v>20500</c:v>
                </c:pt>
                <c:pt idx="24">
                  <c:v>17200</c:v>
                </c:pt>
                <c:pt idx="25">
                  <c:v>17900</c:v>
                </c:pt>
                <c:pt idx="26">
                  <c:v>18400</c:v>
                </c:pt>
                <c:pt idx="27">
                  <c:v>18300</c:v>
                </c:pt>
                <c:pt idx="28">
                  <c:v>20600</c:v>
                </c:pt>
                <c:pt idx="29">
                  <c:v>22100</c:v>
                </c:pt>
                <c:pt idx="30">
                  <c:v>22600</c:v>
                </c:pt>
                <c:pt idx="31">
                  <c:v>23700</c:v>
                </c:pt>
                <c:pt idx="32">
                  <c:v>23800</c:v>
                </c:pt>
                <c:pt idx="33">
                  <c:v>24200</c:v>
                </c:pt>
                <c:pt idx="34">
                  <c:v>24700</c:v>
                </c:pt>
                <c:pt idx="35">
                  <c:v>25000</c:v>
                </c:pt>
                <c:pt idx="36">
                  <c:v>27000</c:v>
                </c:pt>
                <c:pt idx="37">
                  <c:v>27700</c:v>
                </c:pt>
                <c:pt idx="38">
                  <c:v>26700</c:v>
                </c:pt>
                <c:pt idx="39">
                  <c:v>25500</c:v>
                </c:pt>
                <c:pt idx="40">
                  <c:v>25600</c:v>
                </c:pt>
                <c:pt idx="41">
                  <c:v>24700</c:v>
                </c:pt>
                <c:pt idx="42">
                  <c:v>24300</c:v>
                </c:pt>
                <c:pt idx="43">
                  <c:v>22500</c:v>
                </c:pt>
                <c:pt idx="44">
                  <c:v>22300</c:v>
                </c:pt>
                <c:pt idx="45">
                  <c:v>25200</c:v>
                </c:pt>
                <c:pt idx="46">
                  <c:v>24500</c:v>
                </c:pt>
                <c:pt idx="47">
                  <c:v>23500</c:v>
                </c:pt>
                <c:pt idx="48">
                  <c:v>22300</c:v>
                </c:pt>
                <c:pt idx="49">
                  <c:v>23400</c:v>
                </c:pt>
                <c:pt idx="50">
                  <c:v>19800</c:v>
                </c:pt>
                <c:pt idx="51">
                  <c:v>18100</c:v>
                </c:pt>
                <c:pt idx="52">
                  <c:v>18100</c:v>
                </c:pt>
                <c:pt idx="53">
                  <c:v>15600</c:v>
                </c:pt>
                <c:pt idx="54">
                  <c:v>16100</c:v>
                </c:pt>
                <c:pt idx="55">
                  <c:v>15000</c:v>
                </c:pt>
                <c:pt idx="56">
                  <c:v>14900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4-4E8E-A780-59143229E7EA}"/>
            </c:ext>
          </c:extLst>
        </c:ser>
        <c:ser>
          <c:idx val="1"/>
          <c:order val="1"/>
          <c:tx>
            <c:strRef>
              <c:f>Laskennat!$C$2</c:f>
              <c:strCache>
                <c:ptCount val="1"/>
                <c:pt idx="0">
                  <c:v>2.  Ilmarin-/Rautatienkatu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Laskennat!$C$9:$C$65</c:f>
              <c:numCache>
                <c:formatCode>#,##0</c:formatCode>
                <c:ptCount val="57"/>
                <c:pt idx="19">
                  <c:v>3000</c:v>
                </c:pt>
                <c:pt idx="20">
                  <c:v>3100</c:v>
                </c:pt>
                <c:pt idx="21">
                  <c:v>3700</c:v>
                </c:pt>
                <c:pt idx="22">
                  <c:v>3900</c:v>
                </c:pt>
                <c:pt idx="23">
                  <c:v>4600</c:v>
                </c:pt>
                <c:pt idx="24">
                  <c:v>5200</c:v>
                </c:pt>
                <c:pt idx="25">
                  <c:v>5900</c:v>
                </c:pt>
                <c:pt idx="26">
                  <c:v>5700</c:v>
                </c:pt>
                <c:pt idx="27">
                  <c:v>5500</c:v>
                </c:pt>
                <c:pt idx="28">
                  <c:v>5000</c:v>
                </c:pt>
                <c:pt idx="29">
                  <c:v>5400</c:v>
                </c:pt>
                <c:pt idx="30">
                  <c:v>4100</c:v>
                </c:pt>
                <c:pt idx="31">
                  <c:v>4800</c:v>
                </c:pt>
                <c:pt idx="32">
                  <c:v>5000</c:v>
                </c:pt>
                <c:pt idx="33">
                  <c:v>5100</c:v>
                </c:pt>
                <c:pt idx="34">
                  <c:v>5200</c:v>
                </c:pt>
                <c:pt idx="35">
                  <c:v>5300</c:v>
                </c:pt>
                <c:pt idx="36">
                  <c:v>2200</c:v>
                </c:pt>
                <c:pt idx="37">
                  <c:v>2200</c:v>
                </c:pt>
                <c:pt idx="38">
                  <c:v>2300</c:v>
                </c:pt>
                <c:pt idx="39">
                  <c:v>3500</c:v>
                </c:pt>
                <c:pt idx="40">
                  <c:v>3100</c:v>
                </c:pt>
                <c:pt idx="41">
                  <c:v>2400</c:v>
                </c:pt>
                <c:pt idx="42">
                  <c:v>4400</c:v>
                </c:pt>
                <c:pt idx="43">
                  <c:v>5000</c:v>
                </c:pt>
                <c:pt idx="44">
                  <c:v>5800</c:v>
                </c:pt>
                <c:pt idx="45">
                  <c:v>6100</c:v>
                </c:pt>
                <c:pt idx="46">
                  <c:v>6400</c:v>
                </c:pt>
                <c:pt idx="47">
                  <c:v>6600</c:v>
                </c:pt>
                <c:pt idx="48">
                  <c:v>7300</c:v>
                </c:pt>
                <c:pt idx="49">
                  <c:v>7400</c:v>
                </c:pt>
                <c:pt idx="50">
                  <c:v>8700</c:v>
                </c:pt>
                <c:pt idx="51">
                  <c:v>9500</c:v>
                </c:pt>
                <c:pt idx="52">
                  <c:v>9800</c:v>
                </c:pt>
                <c:pt idx="53">
                  <c:v>5900</c:v>
                </c:pt>
                <c:pt idx="54">
                  <c:v>6700</c:v>
                </c:pt>
                <c:pt idx="55">
                  <c:v>6200</c:v>
                </c:pt>
                <c:pt idx="56">
                  <c:v>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4-4E8E-A780-59143229E7EA}"/>
            </c:ext>
          </c:extLst>
        </c:ser>
        <c:ser>
          <c:idx val="2"/>
          <c:order val="2"/>
          <c:tx>
            <c:strRef>
              <c:f>Laskennat!$D$2</c:f>
              <c:strCache>
                <c:ptCount val="1"/>
                <c:pt idx="0">
                  <c:v>3.  Etel. 
alikäytävä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Laskennat!$D$9:$D$65</c:f>
              <c:numCache>
                <c:formatCode>#,##0</c:formatCode>
                <c:ptCount val="57"/>
                <c:pt idx="0">
                  <c:v>14200</c:v>
                </c:pt>
                <c:pt idx="1">
                  <c:v>13700</c:v>
                </c:pt>
                <c:pt idx="2">
                  <c:v>15500</c:v>
                </c:pt>
                <c:pt idx="3">
                  <c:v>16000</c:v>
                </c:pt>
                <c:pt idx="4">
                  <c:v>16400</c:v>
                </c:pt>
                <c:pt idx="5">
                  <c:v>16200</c:v>
                </c:pt>
                <c:pt idx="6">
                  <c:v>17200</c:v>
                </c:pt>
                <c:pt idx="7">
                  <c:v>19800</c:v>
                </c:pt>
                <c:pt idx="8">
                  <c:v>24100</c:v>
                </c:pt>
                <c:pt idx="9">
                  <c:v>18500</c:v>
                </c:pt>
                <c:pt idx="10">
                  <c:v>17000</c:v>
                </c:pt>
                <c:pt idx="11">
                  <c:v>18800</c:v>
                </c:pt>
                <c:pt idx="12">
                  <c:v>18800</c:v>
                </c:pt>
                <c:pt idx="13">
                  <c:v>19500</c:v>
                </c:pt>
                <c:pt idx="14">
                  <c:v>16800</c:v>
                </c:pt>
                <c:pt idx="15">
                  <c:v>19400</c:v>
                </c:pt>
                <c:pt idx="16">
                  <c:v>18700</c:v>
                </c:pt>
                <c:pt idx="17">
                  <c:v>22100</c:v>
                </c:pt>
                <c:pt idx="18">
                  <c:v>19500</c:v>
                </c:pt>
                <c:pt idx="19">
                  <c:v>21300</c:v>
                </c:pt>
                <c:pt idx="20">
                  <c:v>21800</c:v>
                </c:pt>
                <c:pt idx="21">
                  <c:v>22900</c:v>
                </c:pt>
                <c:pt idx="22">
                  <c:v>23000</c:v>
                </c:pt>
                <c:pt idx="23">
                  <c:v>22900</c:v>
                </c:pt>
                <c:pt idx="24">
                  <c:v>21800</c:v>
                </c:pt>
                <c:pt idx="25">
                  <c:v>23800</c:v>
                </c:pt>
                <c:pt idx="26">
                  <c:v>23200</c:v>
                </c:pt>
                <c:pt idx="27">
                  <c:v>22700</c:v>
                </c:pt>
                <c:pt idx="28">
                  <c:v>22600</c:v>
                </c:pt>
                <c:pt idx="29">
                  <c:v>21700</c:v>
                </c:pt>
                <c:pt idx="30">
                  <c:v>20300</c:v>
                </c:pt>
                <c:pt idx="31">
                  <c:v>21200</c:v>
                </c:pt>
                <c:pt idx="32">
                  <c:v>21800</c:v>
                </c:pt>
                <c:pt idx="33">
                  <c:v>22200</c:v>
                </c:pt>
                <c:pt idx="34">
                  <c:v>22700</c:v>
                </c:pt>
                <c:pt idx="35">
                  <c:v>22800</c:v>
                </c:pt>
                <c:pt idx="36">
                  <c:v>23700</c:v>
                </c:pt>
                <c:pt idx="37">
                  <c:v>23600</c:v>
                </c:pt>
                <c:pt idx="38">
                  <c:v>23700</c:v>
                </c:pt>
                <c:pt idx="39">
                  <c:v>23800</c:v>
                </c:pt>
                <c:pt idx="40">
                  <c:v>22700</c:v>
                </c:pt>
                <c:pt idx="41">
                  <c:v>21900</c:v>
                </c:pt>
                <c:pt idx="42">
                  <c:v>23100</c:v>
                </c:pt>
                <c:pt idx="43">
                  <c:v>23100</c:v>
                </c:pt>
                <c:pt idx="44">
                  <c:v>23600</c:v>
                </c:pt>
                <c:pt idx="45">
                  <c:v>24400</c:v>
                </c:pt>
                <c:pt idx="46">
                  <c:v>26400</c:v>
                </c:pt>
                <c:pt idx="47">
                  <c:v>25300</c:v>
                </c:pt>
                <c:pt idx="48">
                  <c:v>27000</c:v>
                </c:pt>
                <c:pt idx="49">
                  <c:v>27600</c:v>
                </c:pt>
                <c:pt idx="50">
                  <c:v>22600</c:v>
                </c:pt>
                <c:pt idx="51">
                  <c:v>21000</c:v>
                </c:pt>
                <c:pt idx="52">
                  <c:v>23400</c:v>
                </c:pt>
                <c:pt idx="53">
                  <c:v>20000</c:v>
                </c:pt>
                <c:pt idx="54">
                  <c:v>24300</c:v>
                </c:pt>
                <c:pt idx="55">
                  <c:v>23700</c:v>
                </c:pt>
                <c:pt idx="56">
                  <c:v>25300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4-4E8E-A780-59143229E7EA}"/>
            </c:ext>
          </c:extLst>
        </c:ser>
        <c:ser>
          <c:idx val="3"/>
          <c:order val="3"/>
          <c:tx>
            <c:strRef>
              <c:f>Laskennat!$E$2</c:f>
              <c:strCache>
                <c:ptCount val="1"/>
                <c:pt idx="0">
                  <c:v>4.  Pohj. 
alikäytävä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Laskennat!$E$9:$E$65</c:f>
              <c:numCache>
                <c:formatCode>#,##0</c:formatCode>
                <c:ptCount val="57"/>
                <c:pt idx="0">
                  <c:v>6500</c:v>
                </c:pt>
                <c:pt idx="1">
                  <c:v>7900</c:v>
                </c:pt>
                <c:pt idx="2">
                  <c:v>10000</c:v>
                </c:pt>
                <c:pt idx="3">
                  <c:v>11000</c:v>
                </c:pt>
                <c:pt idx="4">
                  <c:v>11400</c:v>
                </c:pt>
                <c:pt idx="5">
                  <c:v>12700</c:v>
                </c:pt>
                <c:pt idx="6">
                  <c:v>13500</c:v>
                </c:pt>
                <c:pt idx="7">
                  <c:v>14700</c:v>
                </c:pt>
                <c:pt idx="8">
                  <c:v>15700</c:v>
                </c:pt>
                <c:pt idx="9">
                  <c:v>15700</c:v>
                </c:pt>
                <c:pt idx="10">
                  <c:v>15500</c:v>
                </c:pt>
                <c:pt idx="11">
                  <c:v>15800</c:v>
                </c:pt>
                <c:pt idx="12">
                  <c:v>14900</c:v>
                </c:pt>
                <c:pt idx="13">
                  <c:v>15300</c:v>
                </c:pt>
                <c:pt idx="14">
                  <c:v>14500</c:v>
                </c:pt>
                <c:pt idx="15">
                  <c:v>16400</c:v>
                </c:pt>
                <c:pt idx="16">
                  <c:v>14300</c:v>
                </c:pt>
                <c:pt idx="17">
                  <c:v>12500</c:v>
                </c:pt>
                <c:pt idx="18">
                  <c:v>17400</c:v>
                </c:pt>
                <c:pt idx="19">
                  <c:v>16700</c:v>
                </c:pt>
                <c:pt idx="20">
                  <c:v>17100</c:v>
                </c:pt>
                <c:pt idx="21">
                  <c:v>17400</c:v>
                </c:pt>
                <c:pt idx="22">
                  <c:v>18000</c:v>
                </c:pt>
                <c:pt idx="23">
                  <c:v>19000</c:v>
                </c:pt>
                <c:pt idx="24">
                  <c:v>18900</c:v>
                </c:pt>
                <c:pt idx="25">
                  <c:v>19500</c:v>
                </c:pt>
                <c:pt idx="26">
                  <c:v>19000</c:v>
                </c:pt>
                <c:pt idx="27">
                  <c:v>18300</c:v>
                </c:pt>
                <c:pt idx="28">
                  <c:v>18400</c:v>
                </c:pt>
                <c:pt idx="29">
                  <c:v>17700</c:v>
                </c:pt>
                <c:pt idx="30">
                  <c:v>18900</c:v>
                </c:pt>
                <c:pt idx="31">
                  <c:v>17800</c:v>
                </c:pt>
                <c:pt idx="32">
                  <c:v>17600</c:v>
                </c:pt>
                <c:pt idx="33">
                  <c:v>18000</c:v>
                </c:pt>
                <c:pt idx="34">
                  <c:v>17400</c:v>
                </c:pt>
                <c:pt idx="35">
                  <c:v>16600</c:v>
                </c:pt>
                <c:pt idx="36">
                  <c:v>17400</c:v>
                </c:pt>
                <c:pt idx="37">
                  <c:v>18200</c:v>
                </c:pt>
                <c:pt idx="38">
                  <c:v>17700</c:v>
                </c:pt>
                <c:pt idx="39">
                  <c:v>17200</c:v>
                </c:pt>
                <c:pt idx="40">
                  <c:v>17900</c:v>
                </c:pt>
                <c:pt idx="41">
                  <c:v>17500</c:v>
                </c:pt>
                <c:pt idx="42">
                  <c:v>17400</c:v>
                </c:pt>
                <c:pt idx="43">
                  <c:v>16900</c:v>
                </c:pt>
                <c:pt idx="44">
                  <c:v>16900</c:v>
                </c:pt>
                <c:pt idx="45">
                  <c:v>16700</c:v>
                </c:pt>
                <c:pt idx="46">
                  <c:v>17100</c:v>
                </c:pt>
                <c:pt idx="47">
                  <c:v>17200</c:v>
                </c:pt>
                <c:pt idx="48">
                  <c:v>17800</c:v>
                </c:pt>
                <c:pt idx="49">
                  <c:v>17400</c:v>
                </c:pt>
                <c:pt idx="50">
                  <c:v>17400</c:v>
                </c:pt>
                <c:pt idx="51">
                  <c:v>16800</c:v>
                </c:pt>
                <c:pt idx="52">
                  <c:v>17200</c:v>
                </c:pt>
                <c:pt idx="53">
                  <c:v>14800</c:v>
                </c:pt>
                <c:pt idx="54">
                  <c:v>15800</c:v>
                </c:pt>
                <c:pt idx="55">
                  <c:v>15700</c:v>
                </c:pt>
                <c:pt idx="56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04-4E8E-A780-59143229E7EA}"/>
            </c:ext>
          </c:extLst>
        </c:ser>
        <c:ser>
          <c:idx val="4"/>
          <c:order val="4"/>
          <c:tx>
            <c:strRef>
              <c:f>Laskennat!$F$2</c:f>
              <c:strCache>
                <c:ptCount val="1"/>
                <c:pt idx="0">
                  <c:v>5.  Tulli-
väylä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Laskennat!$F$9:$F$65</c:f>
              <c:numCache>
                <c:formatCode>#,##0</c:formatCode>
                <c:ptCount val="57"/>
                <c:pt idx="0">
                  <c:v>2200</c:v>
                </c:pt>
                <c:pt idx="1">
                  <c:v>3400</c:v>
                </c:pt>
                <c:pt idx="2">
                  <c:v>2700</c:v>
                </c:pt>
                <c:pt idx="3">
                  <c:v>3500</c:v>
                </c:pt>
                <c:pt idx="4">
                  <c:v>4000</c:v>
                </c:pt>
                <c:pt idx="5">
                  <c:v>4300</c:v>
                </c:pt>
                <c:pt idx="6">
                  <c:v>4700</c:v>
                </c:pt>
                <c:pt idx="7">
                  <c:v>5000</c:v>
                </c:pt>
                <c:pt idx="8">
                  <c:v>5900</c:v>
                </c:pt>
                <c:pt idx="9">
                  <c:v>5800</c:v>
                </c:pt>
                <c:pt idx="10">
                  <c:v>6200</c:v>
                </c:pt>
                <c:pt idx="11">
                  <c:v>5800</c:v>
                </c:pt>
                <c:pt idx="12">
                  <c:v>7100</c:v>
                </c:pt>
                <c:pt idx="13">
                  <c:v>6800</c:v>
                </c:pt>
                <c:pt idx="14">
                  <c:v>9600</c:v>
                </c:pt>
                <c:pt idx="15">
                  <c:v>12400</c:v>
                </c:pt>
                <c:pt idx="16">
                  <c:v>12700</c:v>
                </c:pt>
                <c:pt idx="17">
                  <c:v>7400</c:v>
                </c:pt>
                <c:pt idx="18">
                  <c:v>9900</c:v>
                </c:pt>
                <c:pt idx="19">
                  <c:v>12000</c:v>
                </c:pt>
                <c:pt idx="20">
                  <c:v>12800</c:v>
                </c:pt>
                <c:pt idx="21">
                  <c:v>11200</c:v>
                </c:pt>
                <c:pt idx="22">
                  <c:v>11900</c:v>
                </c:pt>
                <c:pt idx="23">
                  <c:v>12500</c:v>
                </c:pt>
                <c:pt idx="24">
                  <c:v>12500</c:v>
                </c:pt>
                <c:pt idx="25">
                  <c:v>13700</c:v>
                </c:pt>
                <c:pt idx="26">
                  <c:v>13900</c:v>
                </c:pt>
                <c:pt idx="27">
                  <c:v>14300</c:v>
                </c:pt>
                <c:pt idx="28">
                  <c:v>14200</c:v>
                </c:pt>
                <c:pt idx="29">
                  <c:v>14900</c:v>
                </c:pt>
                <c:pt idx="30">
                  <c:v>14900</c:v>
                </c:pt>
                <c:pt idx="31">
                  <c:v>14500</c:v>
                </c:pt>
                <c:pt idx="32">
                  <c:v>14100</c:v>
                </c:pt>
                <c:pt idx="33">
                  <c:v>15400</c:v>
                </c:pt>
                <c:pt idx="34">
                  <c:v>14700</c:v>
                </c:pt>
                <c:pt idx="35">
                  <c:v>14700</c:v>
                </c:pt>
                <c:pt idx="36">
                  <c:v>15400</c:v>
                </c:pt>
                <c:pt idx="37">
                  <c:v>16500</c:v>
                </c:pt>
                <c:pt idx="38">
                  <c:v>16800</c:v>
                </c:pt>
                <c:pt idx="39">
                  <c:v>16700</c:v>
                </c:pt>
                <c:pt idx="40">
                  <c:v>16500</c:v>
                </c:pt>
                <c:pt idx="41">
                  <c:v>16500</c:v>
                </c:pt>
                <c:pt idx="42">
                  <c:v>16900</c:v>
                </c:pt>
                <c:pt idx="43">
                  <c:v>16900</c:v>
                </c:pt>
                <c:pt idx="44">
                  <c:v>16700</c:v>
                </c:pt>
                <c:pt idx="45">
                  <c:v>16600</c:v>
                </c:pt>
                <c:pt idx="46">
                  <c:v>16900</c:v>
                </c:pt>
                <c:pt idx="47">
                  <c:v>17400</c:v>
                </c:pt>
                <c:pt idx="48">
                  <c:v>17600</c:v>
                </c:pt>
                <c:pt idx="49">
                  <c:v>15500</c:v>
                </c:pt>
                <c:pt idx="50">
                  <c:v>13400</c:v>
                </c:pt>
                <c:pt idx="51">
                  <c:v>16600</c:v>
                </c:pt>
                <c:pt idx="52">
                  <c:v>17200</c:v>
                </c:pt>
                <c:pt idx="53">
                  <c:v>15200</c:v>
                </c:pt>
                <c:pt idx="54">
                  <c:v>15900</c:v>
                </c:pt>
                <c:pt idx="55">
                  <c:v>14800</c:v>
                </c:pt>
                <c:pt idx="56">
                  <c:v>15200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04-4E8E-A780-59143229E7EA}"/>
            </c:ext>
          </c:extLst>
        </c:ser>
        <c:ser>
          <c:idx val="5"/>
          <c:order val="5"/>
          <c:tx>
            <c:strRef>
              <c:f>Laskennat!$G$2</c:f>
              <c:strCache>
                <c:ptCount val="1"/>
                <c:pt idx="0">
                  <c:v>6.  Kasar-
mintie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Laskennat!$G$9:$G$65</c:f>
              <c:numCache>
                <c:formatCode>#,##0</c:formatCode>
                <c:ptCount val="57"/>
                <c:pt idx="0">
                  <c:v>1400</c:v>
                </c:pt>
                <c:pt idx="1">
                  <c:v>1800</c:v>
                </c:pt>
                <c:pt idx="2">
                  <c:v>2700</c:v>
                </c:pt>
                <c:pt idx="3">
                  <c:v>1800</c:v>
                </c:pt>
                <c:pt idx="4">
                  <c:v>1800</c:v>
                </c:pt>
                <c:pt idx="5">
                  <c:v>2400</c:v>
                </c:pt>
                <c:pt idx="6">
                  <c:v>2400</c:v>
                </c:pt>
                <c:pt idx="7">
                  <c:v>2300</c:v>
                </c:pt>
                <c:pt idx="8">
                  <c:v>2300</c:v>
                </c:pt>
                <c:pt idx="9">
                  <c:v>2600</c:v>
                </c:pt>
                <c:pt idx="10">
                  <c:v>2600</c:v>
                </c:pt>
                <c:pt idx="11">
                  <c:v>1900</c:v>
                </c:pt>
                <c:pt idx="12">
                  <c:v>2800</c:v>
                </c:pt>
                <c:pt idx="13">
                  <c:v>2800</c:v>
                </c:pt>
                <c:pt idx="14">
                  <c:v>2700</c:v>
                </c:pt>
                <c:pt idx="15">
                  <c:v>2900</c:v>
                </c:pt>
                <c:pt idx="16">
                  <c:v>2900</c:v>
                </c:pt>
                <c:pt idx="17">
                  <c:v>2000</c:v>
                </c:pt>
                <c:pt idx="18">
                  <c:v>1500</c:v>
                </c:pt>
                <c:pt idx="19">
                  <c:v>2900</c:v>
                </c:pt>
                <c:pt idx="20">
                  <c:v>3100</c:v>
                </c:pt>
                <c:pt idx="21">
                  <c:v>4200</c:v>
                </c:pt>
                <c:pt idx="22">
                  <c:v>4700</c:v>
                </c:pt>
                <c:pt idx="23">
                  <c:v>5300</c:v>
                </c:pt>
                <c:pt idx="24">
                  <c:v>5400</c:v>
                </c:pt>
                <c:pt idx="25">
                  <c:v>5500</c:v>
                </c:pt>
                <c:pt idx="26">
                  <c:v>5200</c:v>
                </c:pt>
                <c:pt idx="27">
                  <c:v>5100</c:v>
                </c:pt>
                <c:pt idx="28">
                  <c:v>5400</c:v>
                </c:pt>
                <c:pt idx="29">
                  <c:v>5700</c:v>
                </c:pt>
                <c:pt idx="30">
                  <c:v>5400</c:v>
                </c:pt>
                <c:pt idx="31">
                  <c:v>5400</c:v>
                </c:pt>
                <c:pt idx="32">
                  <c:v>5300</c:v>
                </c:pt>
                <c:pt idx="33">
                  <c:v>4800</c:v>
                </c:pt>
                <c:pt idx="34">
                  <c:v>5000</c:v>
                </c:pt>
                <c:pt idx="35">
                  <c:v>5700</c:v>
                </c:pt>
                <c:pt idx="36">
                  <c:v>6500</c:v>
                </c:pt>
                <c:pt idx="37">
                  <c:v>7100</c:v>
                </c:pt>
                <c:pt idx="38">
                  <c:v>7400</c:v>
                </c:pt>
                <c:pt idx="39">
                  <c:v>6900</c:v>
                </c:pt>
                <c:pt idx="40">
                  <c:v>7000</c:v>
                </c:pt>
                <c:pt idx="41">
                  <c:v>7100</c:v>
                </c:pt>
                <c:pt idx="42">
                  <c:v>6700</c:v>
                </c:pt>
                <c:pt idx="43">
                  <c:v>6500</c:v>
                </c:pt>
                <c:pt idx="44">
                  <c:v>6600</c:v>
                </c:pt>
                <c:pt idx="45">
                  <c:v>6600</c:v>
                </c:pt>
                <c:pt idx="46">
                  <c:v>6000</c:v>
                </c:pt>
                <c:pt idx="47">
                  <c:v>5800</c:v>
                </c:pt>
                <c:pt idx="48">
                  <c:v>5800</c:v>
                </c:pt>
                <c:pt idx="49">
                  <c:v>6300</c:v>
                </c:pt>
                <c:pt idx="50">
                  <c:v>7000</c:v>
                </c:pt>
                <c:pt idx="51">
                  <c:v>6500</c:v>
                </c:pt>
                <c:pt idx="52">
                  <c:v>6100</c:v>
                </c:pt>
                <c:pt idx="53">
                  <c:v>5200</c:v>
                </c:pt>
                <c:pt idx="54">
                  <c:v>5400</c:v>
                </c:pt>
                <c:pt idx="55">
                  <c:v>5500</c:v>
                </c:pt>
                <c:pt idx="56">
                  <c:v>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04-4E8E-A780-59143229E7EA}"/>
            </c:ext>
          </c:extLst>
        </c:ser>
        <c:ser>
          <c:idx val="6"/>
          <c:order val="6"/>
          <c:tx>
            <c:strRef>
              <c:f>Laskennat!$H$2</c:f>
              <c:strCache>
                <c:ptCount val="1"/>
                <c:pt idx="0">
                  <c:v>7.  Merikosken
 sillat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Laskennat!$H$9:$H$65</c:f>
              <c:numCache>
                <c:formatCode>#,##0</c:formatCode>
                <c:ptCount val="57"/>
                <c:pt idx="0">
                  <c:v>20800</c:v>
                </c:pt>
                <c:pt idx="1">
                  <c:v>22400</c:v>
                </c:pt>
                <c:pt idx="2">
                  <c:v>26200</c:v>
                </c:pt>
                <c:pt idx="3">
                  <c:v>26700</c:v>
                </c:pt>
                <c:pt idx="4">
                  <c:v>29000</c:v>
                </c:pt>
                <c:pt idx="5">
                  <c:v>27500</c:v>
                </c:pt>
                <c:pt idx="6">
                  <c:v>29100</c:v>
                </c:pt>
                <c:pt idx="7">
                  <c:v>29100</c:v>
                </c:pt>
                <c:pt idx="8">
                  <c:v>26700</c:v>
                </c:pt>
                <c:pt idx="9">
                  <c:v>32800</c:v>
                </c:pt>
                <c:pt idx="10">
                  <c:v>30700</c:v>
                </c:pt>
                <c:pt idx="11">
                  <c:v>31600</c:v>
                </c:pt>
                <c:pt idx="12">
                  <c:v>30500</c:v>
                </c:pt>
                <c:pt idx="13">
                  <c:v>31800</c:v>
                </c:pt>
                <c:pt idx="14">
                  <c:v>32200</c:v>
                </c:pt>
                <c:pt idx="15">
                  <c:v>27900</c:v>
                </c:pt>
                <c:pt idx="16">
                  <c:v>29100</c:v>
                </c:pt>
                <c:pt idx="17">
                  <c:v>34000</c:v>
                </c:pt>
                <c:pt idx="18">
                  <c:v>29300</c:v>
                </c:pt>
                <c:pt idx="19">
                  <c:v>27400</c:v>
                </c:pt>
                <c:pt idx="20">
                  <c:v>28500</c:v>
                </c:pt>
                <c:pt idx="21">
                  <c:v>30000</c:v>
                </c:pt>
                <c:pt idx="22">
                  <c:v>31300</c:v>
                </c:pt>
                <c:pt idx="23">
                  <c:v>31100</c:v>
                </c:pt>
                <c:pt idx="24">
                  <c:v>29000</c:v>
                </c:pt>
                <c:pt idx="25">
                  <c:v>30100</c:v>
                </c:pt>
                <c:pt idx="26">
                  <c:v>29400</c:v>
                </c:pt>
                <c:pt idx="27">
                  <c:v>26800</c:v>
                </c:pt>
                <c:pt idx="28">
                  <c:v>28000</c:v>
                </c:pt>
                <c:pt idx="29">
                  <c:v>28000</c:v>
                </c:pt>
                <c:pt idx="30">
                  <c:v>29200</c:v>
                </c:pt>
                <c:pt idx="31">
                  <c:v>30000</c:v>
                </c:pt>
                <c:pt idx="32">
                  <c:v>29000</c:v>
                </c:pt>
                <c:pt idx="33">
                  <c:v>28000</c:v>
                </c:pt>
                <c:pt idx="34">
                  <c:v>28300</c:v>
                </c:pt>
                <c:pt idx="35">
                  <c:v>28300</c:v>
                </c:pt>
                <c:pt idx="36">
                  <c:v>26800</c:v>
                </c:pt>
                <c:pt idx="37">
                  <c:v>28300</c:v>
                </c:pt>
                <c:pt idx="38">
                  <c:v>28600</c:v>
                </c:pt>
                <c:pt idx="39">
                  <c:v>25100</c:v>
                </c:pt>
                <c:pt idx="40">
                  <c:v>28300</c:v>
                </c:pt>
                <c:pt idx="41">
                  <c:v>27900</c:v>
                </c:pt>
                <c:pt idx="42">
                  <c:v>27700</c:v>
                </c:pt>
                <c:pt idx="43">
                  <c:v>27400</c:v>
                </c:pt>
                <c:pt idx="44">
                  <c:v>27900</c:v>
                </c:pt>
                <c:pt idx="45">
                  <c:v>27400</c:v>
                </c:pt>
                <c:pt idx="46">
                  <c:v>27200</c:v>
                </c:pt>
                <c:pt idx="47">
                  <c:v>26800</c:v>
                </c:pt>
                <c:pt idx="48">
                  <c:v>28100</c:v>
                </c:pt>
                <c:pt idx="49">
                  <c:v>27300</c:v>
                </c:pt>
                <c:pt idx="50">
                  <c:v>24900</c:v>
                </c:pt>
                <c:pt idx="51">
                  <c:v>25400</c:v>
                </c:pt>
                <c:pt idx="52">
                  <c:v>24100</c:v>
                </c:pt>
                <c:pt idx="53">
                  <c:v>20300</c:v>
                </c:pt>
                <c:pt idx="54">
                  <c:v>20900</c:v>
                </c:pt>
                <c:pt idx="55">
                  <c:v>20300</c:v>
                </c:pt>
                <c:pt idx="56">
                  <c:v>20700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04-4E8E-A780-59143229E7EA}"/>
            </c:ext>
          </c:extLst>
        </c:ser>
        <c:ser>
          <c:idx val="7"/>
          <c:order val="7"/>
          <c:tx>
            <c:strRef>
              <c:f>Laskennat!$I$2</c:f>
              <c:strCache>
                <c:ptCount val="1"/>
                <c:pt idx="0">
                  <c:v>8.  Rauta-
silta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Laskennat!$I$9:$I$65</c:f>
              <c:numCache>
                <c:formatCode>#,##0</c:formatCode>
                <c:ptCount val="57"/>
                <c:pt idx="0">
                  <c:v>2200</c:v>
                </c:pt>
                <c:pt idx="1">
                  <c:v>3400</c:v>
                </c:pt>
                <c:pt idx="2">
                  <c:v>2700</c:v>
                </c:pt>
                <c:pt idx="3">
                  <c:v>3500</c:v>
                </c:pt>
                <c:pt idx="4">
                  <c:v>4000</c:v>
                </c:pt>
                <c:pt idx="5">
                  <c:v>4300</c:v>
                </c:pt>
                <c:pt idx="6">
                  <c:v>4700</c:v>
                </c:pt>
                <c:pt idx="7">
                  <c:v>5000</c:v>
                </c:pt>
                <c:pt idx="8">
                  <c:v>5900</c:v>
                </c:pt>
                <c:pt idx="9">
                  <c:v>5800</c:v>
                </c:pt>
                <c:pt idx="10">
                  <c:v>6200</c:v>
                </c:pt>
                <c:pt idx="11">
                  <c:v>5600</c:v>
                </c:pt>
                <c:pt idx="12">
                  <c:v>7100</c:v>
                </c:pt>
                <c:pt idx="13">
                  <c:v>6800</c:v>
                </c:pt>
                <c:pt idx="14">
                  <c:v>9600</c:v>
                </c:pt>
                <c:pt idx="15">
                  <c:v>12400</c:v>
                </c:pt>
                <c:pt idx="16">
                  <c:v>12700</c:v>
                </c:pt>
                <c:pt idx="17">
                  <c:v>7400</c:v>
                </c:pt>
                <c:pt idx="18">
                  <c:v>12200</c:v>
                </c:pt>
                <c:pt idx="19">
                  <c:v>14300</c:v>
                </c:pt>
                <c:pt idx="20">
                  <c:v>14800</c:v>
                </c:pt>
                <c:pt idx="21">
                  <c:v>12100</c:v>
                </c:pt>
                <c:pt idx="22">
                  <c:v>13100</c:v>
                </c:pt>
                <c:pt idx="23">
                  <c:v>13800</c:v>
                </c:pt>
                <c:pt idx="24">
                  <c:v>13500</c:v>
                </c:pt>
                <c:pt idx="25">
                  <c:v>14800</c:v>
                </c:pt>
                <c:pt idx="26">
                  <c:v>14800</c:v>
                </c:pt>
                <c:pt idx="27">
                  <c:v>15200</c:v>
                </c:pt>
                <c:pt idx="28">
                  <c:v>14900</c:v>
                </c:pt>
                <c:pt idx="29">
                  <c:v>15700</c:v>
                </c:pt>
                <c:pt idx="30">
                  <c:v>15700</c:v>
                </c:pt>
                <c:pt idx="31">
                  <c:v>15400</c:v>
                </c:pt>
                <c:pt idx="32">
                  <c:v>14400</c:v>
                </c:pt>
                <c:pt idx="33">
                  <c:v>16300</c:v>
                </c:pt>
                <c:pt idx="34">
                  <c:v>15300</c:v>
                </c:pt>
                <c:pt idx="35">
                  <c:v>15700</c:v>
                </c:pt>
                <c:pt idx="36">
                  <c:v>16300</c:v>
                </c:pt>
                <c:pt idx="37">
                  <c:v>17100</c:v>
                </c:pt>
                <c:pt idx="38">
                  <c:v>17400</c:v>
                </c:pt>
                <c:pt idx="39">
                  <c:v>17400</c:v>
                </c:pt>
                <c:pt idx="40">
                  <c:v>17200</c:v>
                </c:pt>
                <c:pt idx="41">
                  <c:v>17500</c:v>
                </c:pt>
                <c:pt idx="42">
                  <c:v>17500</c:v>
                </c:pt>
                <c:pt idx="43">
                  <c:v>17600</c:v>
                </c:pt>
                <c:pt idx="44">
                  <c:v>17500</c:v>
                </c:pt>
                <c:pt idx="45">
                  <c:v>17500</c:v>
                </c:pt>
                <c:pt idx="46">
                  <c:v>17700</c:v>
                </c:pt>
                <c:pt idx="47">
                  <c:v>17700</c:v>
                </c:pt>
                <c:pt idx="48">
                  <c:v>17500</c:v>
                </c:pt>
                <c:pt idx="49">
                  <c:v>17500</c:v>
                </c:pt>
                <c:pt idx="50">
                  <c:v>16300</c:v>
                </c:pt>
                <c:pt idx="51">
                  <c:v>18500</c:v>
                </c:pt>
                <c:pt idx="52">
                  <c:v>19400</c:v>
                </c:pt>
                <c:pt idx="53">
                  <c:v>17000</c:v>
                </c:pt>
                <c:pt idx="54">
                  <c:v>20500</c:v>
                </c:pt>
                <c:pt idx="55">
                  <c:v>19500</c:v>
                </c:pt>
                <c:pt idx="56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04-4E8E-A780-59143229E7EA}"/>
            </c:ext>
          </c:extLst>
        </c:ser>
        <c:ser>
          <c:idx val="8"/>
          <c:order val="8"/>
          <c:tx>
            <c:strRef>
              <c:f>Laskennat!$J$2</c:f>
              <c:strCache>
                <c:ptCount val="1"/>
                <c:pt idx="0">
                  <c:v>9.  Pohjantien
 sillat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Laskennat!$J$9:$J$65</c:f>
              <c:numCache>
                <c:formatCode>#,##0</c:formatCode>
                <c:ptCount val="57"/>
                <c:pt idx="0">
                  <c:v>5300</c:v>
                </c:pt>
                <c:pt idx="1">
                  <c:v>7600</c:v>
                </c:pt>
                <c:pt idx="2">
                  <c:v>6900</c:v>
                </c:pt>
                <c:pt idx="3">
                  <c:v>7800</c:v>
                </c:pt>
                <c:pt idx="4">
                  <c:v>9200</c:v>
                </c:pt>
                <c:pt idx="5">
                  <c:v>11100</c:v>
                </c:pt>
                <c:pt idx="6">
                  <c:v>12300</c:v>
                </c:pt>
                <c:pt idx="7">
                  <c:v>15100</c:v>
                </c:pt>
                <c:pt idx="8">
                  <c:v>15800</c:v>
                </c:pt>
                <c:pt idx="9">
                  <c:v>16500</c:v>
                </c:pt>
                <c:pt idx="10">
                  <c:v>17600</c:v>
                </c:pt>
                <c:pt idx="11">
                  <c:v>18400</c:v>
                </c:pt>
                <c:pt idx="12">
                  <c:v>19200</c:v>
                </c:pt>
                <c:pt idx="13">
                  <c:v>20200</c:v>
                </c:pt>
                <c:pt idx="14">
                  <c:v>20800</c:v>
                </c:pt>
                <c:pt idx="15">
                  <c:v>20800</c:v>
                </c:pt>
                <c:pt idx="16">
                  <c:v>18000</c:v>
                </c:pt>
                <c:pt idx="17">
                  <c:v>22300</c:v>
                </c:pt>
                <c:pt idx="18">
                  <c:v>20300</c:v>
                </c:pt>
                <c:pt idx="19">
                  <c:v>21400</c:v>
                </c:pt>
                <c:pt idx="20">
                  <c:v>23200</c:v>
                </c:pt>
                <c:pt idx="21">
                  <c:v>17700</c:v>
                </c:pt>
                <c:pt idx="22">
                  <c:v>19500</c:v>
                </c:pt>
                <c:pt idx="23">
                  <c:v>19700</c:v>
                </c:pt>
                <c:pt idx="24">
                  <c:v>22700</c:v>
                </c:pt>
                <c:pt idx="25">
                  <c:v>25700</c:v>
                </c:pt>
                <c:pt idx="26">
                  <c:v>25500</c:v>
                </c:pt>
                <c:pt idx="27">
                  <c:v>26500</c:v>
                </c:pt>
                <c:pt idx="28">
                  <c:v>26200</c:v>
                </c:pt>
                <c:pt idx="29">
                  <c:v>26000</c:v>
                </c:pt>
                <c:pt idx="30">
                  <c:v>28700</c:v>
                </c:pt>
                <c:pt idx="31">
                  <c:v>31300</c:v>
                </c:pt>
                <c:pt idx="32">
                  <c:v>35400</c:v>
                </c:pt>
                <c:pt idx="33">
                  <c:v>37100</c:v>
                </c:pt>
                <c:pt idx="34">
                  <c:v>38400</c:v>
                </c:pt>
                <c:pt idx="35">
                  <c:v>38800</c:v>
                </c:pt>
                <c:pt idx="36">
                  <c:v>43700</c:v>
                </c:pt>
                <c:pt idx="37">
                  <c:v>47600</c:v>
                </c:pt>
                <c:pt idx="38">
                  <c:v>46200</c:v>
                </c:pt>
                <c:pt idx="39">
                  <c:v>49300</c:v>
                </c:pt>
                <c:pt idx="40">
                  <c:v>50400</c:v>
                </c:pt>
                <c:pt idx="41">
                  <c:v>52200</c:v>
                </c:pt>
                <c:pt idx="42">
                  <c:v>53300</c:v>
                </c:pt>
                <c:pt idx="43">
                  <c:v>55000</c:v>
                </c:pt>
                <c:pt idx="44">
                  <c:v>57100</c:v>
                </c:pt>
                <c:pt idx="45">
                  <c:v>57800</c:v>
                </c:pt>
                <c:pt idx="46">
                  <c:v>58800</c:v>
                </c:pt>
                <c:pt idx="47">
                  <c:v>59700</c:v>
                </c:pt>
                <c:pt idx="48">
                  <c:v>61100</c:v>
                </c:pt>
                <c:pt idx="49">
                  <c:v>63700</c:v>
                </c:pt>
                <c:pt idx="50">
                  <c:v>61100</c:v>
                </c:pt>
                <c:pt idx="51">
                  <c:v>60100</c:v>
                </c:pt>
                <c:pt idx="52">
                  <c:v>58160</c:v>
                </c:pt>
                <c:pt idx="53">
                  <c:v>51700</c:v>
                </c:pt>
                <c:pt idx="54">
                  <c:v>56200</c:v>
                </c:pt>
                <c:pt idx="55">
                  <c:v>57800</c:v>
                </c:pt>
                <c:pt idx="56">
                  <c:v>60100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04-4E8E-A780-59143229E7EA}"/>
            </c:ext>
          </c:extLst>
        </c:ser>
        <c:ser>
          <c:idx val="9"/>
          <c:order val="9"/>
          <c:tx>
            <c:strRef>
              <c:f>Laskennat!$K$2</c:f>
              <c:strCache>
                <c:ptCount val="1"/>
                <c:pt idx="0">
                  <c:v>10. Erkkolan
 silta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Laskennat!$K$9:$K$65</c:f>
              <c:numCache>
                <c:formatCode>#,##0</c:formatCode>
                <c:ptCount val="57"/>
                <c:pt idx="21">
                  <c:v>10200</c:v>
                </c:pt>
                <c:pt idx="22">
                  <c:v>12000</c:v>
                </c:pt>
                <c:pt idx="23">
                  <c:v>12300</c:v>
                </c:pt>
                <c:pt idx="24">
                  <c:v>12200</c:v>
                </c:pt>
                <c:pt idx="25">
                  <c:v>13300</c:v>
                </c:pt>
                <c:pt idx="26">
                  <c:v>13200</c:v>
                </c:pt>
                <c:pt idx="27">
                  <c:v>13100</c:v>
                </c:pt>
                <c:pt idx="28">
                  <c:v>13000</c:v>
                </c:pt>
                <c:pt idx="29">
                  <c:v>13000</c:v>
                </c:pt>
                <c:pt idx="30">
                  <c:v>15900</c:v>
                </c:pt>
                <c:pt idx="31">
                  <c:v>15300</c:v>
                </c:pt>
                <c:pt idx="32">
                  <c:v>16100</c:v>
                </c:pt>
                <c:pt idx="33">
                  <c:v>15400</c:v>
                </c:pt>
                <c:pt idx="34">
                  <c:v>15500</c:v>
                </c:pt>
                <c:pt idx="35">
                  <c:v>16000</c:v>
                </c:pt>
                <c:pt idx="36">
                  <c:v>17100</c:v>
                </c:pt>
                <c:pt idx="37">
                  <c:v>17200</c:v>
                </c:pt>
                <c:pt idx="38">
                  <c:v>16200</c:v>
                </c:pt>
                <c:pt idx="39">
                  <c:v>19600</c:v>
                </c:pt>
                <c:pt idx="40">
                  <c:v>19200</c:v>
                </c:pt>
                <c:pt idx="41">
                  <c:v>16600</c:v>
                </c:pt>
                <c:pt idx="42">
                  <c:v>16900</c:v>
                </c:pt>
                <c:pt idx="43">
                  <c:v>16900</c:v>
                </c:pt>
                <c:pt idx="44">
                  <c:v>16500</c:v>
                </c:pt>
                <c:pt idx="45">
                  <c:v>15700</c:v>
                </c:pt>
                <c:pt idx="46">
                  <c:v>15700</c:v>
                </c:pt>
                <c:pt idx="47">
                  <c:v>15700</c:v>
                </c:pt>
                <c:pt idx="48">
                  <c:v>15200</c:v>
                </c:pt>
                <c:pt idx="49">
                  <c:v>16600</c:v>
                </c:pt>
                <c:pt idx="50">
                  <c:v>13800</c:v>
                </c:pt>
                <c:pt idx="51">
                  <c:v>13700</c:v>
                </c:pt>
                <c:pt idx="52">
                  <c:v>13100</c:v>
                </c:pt>
                <c:pt idx="53">
                  <c:v>12000</c:v>
                </c:pt>
                <c:pt idx="54">
                  <c:v>13800</c:v>
                </c:pt>
                <c:pt idx="55">
                  <c:v>13000</c:v>
                </c:pt>
                <c:pt idx="56">
                  <c:v>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04-4E8E-A780-59143229E7EA}"/>
            </c:ext>
          </c:extLst>
        </c:ser>
        <c:ser>
          <c:idx val="10"/>
          <c:order val="10"/>
          <c:tx>
            <c:strRef>
              <c:f>Laskennat!$L$2</c:f>
              <c:strCache>
                <c:ptCount val="1"/>
                <c:pt idx="0">
                  <c:v>16. Poikkimaantien silta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Laskennat!$L$9:$L$65</c:f>
              <c:numCache>
                <c:formatCode>#,##0</c:formatCode>
                <c:ptCount val="57"/>
                <c:pt idx="50">
                  <c:v>6900</c:v>
                </c:pt>
                <c:pt idx="51">
                  <c:v>8900</c:v>
                </c:pt>
                <c:pt idx="52">
                  <c:v>10000</c:v>
                </c:pt>
                <c:pt idx="53">
                  <c:v>9300</c:v>
                </c:pt>
                <c:pt idx="54">
                  <c:v>10300</c:v>
                </c:pt>
                <c:pt idx="55">
                  <c:v>9800</c:v>
                </c:pt>
                <c:pt idx="56">
                  <c:v>10300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0-4DF4-A500-C53D2416B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356032"/>
        <c:axId val="221357568"/>
      </c:barChart>
      <c:catAx>
        <c:axId val="22135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13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35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1356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2846326146404465E-2"/>
          <c:y val="0.85454799968185791"/>
          <c:w val="0.83888330712587633"/>
          <c:h val="0.106482144277419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0.97" l="0.75" r="0.5600000000000000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Moottoriajoneuvot</a:t>
            </a:r>
          </a:p>
        </c:rich>
      </c:tx>
      <c:layout>
        <c:manualLayout>
          <c:xMode val="edge"/>
          <c:yMode val="edge"/>
          <c:x val="0.43282442748091604"/>
          <c:y val="1.3440968961448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51908396946563E-2"/>
          <c:y val="0.10483898489736879"/>
          <c:w val="0.93816793893129768"/>
          <c:h val="0.76075468528090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Laskennat!$M$2</c:f>
              <c:strCache>
                <c:ptCount val="1"/>
                <c:pt idx="0">
                  <c:v>Keskustan kehä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Laskennat!$A$8:$A$65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Laskennat!$M$8:$M$65</c:f>
              <c:numCache>
                <c:formatCode>#,##0</c:formatCode>
                <c:ptCount val="58"/>
                <c:pt idx="1">
                  <c:v>52300</c:v>
                </c:pt>
                <c:pt idx="2">
                  <c:v>58400</c:v>
                </c:pt>
                <c:pt idx="3">
                  <c:v>68500</c:v>
                </c:pt>
                <c:pt idx="4">
                  <c:v>71700</c:v>
                </c:pt>
                <c:pt idx="5">
                  <c:v>75000</c:v>
                </c:pt>
                <c:pt idx="6">
                  <c:v>75300</c:v>
                </c:pt>
                <c:pt idx="7">
                  <c:v>82800</c:v>
                </c:pt>
                <c:pt idx="8">
                  <c:v>86200</c:v>
                </c:pt>
                <c:pt idx="9">
                  <c:v>89000</c:v>
                </c:pt>
                <c:pt idx="10">
                  <c:v>87700</c:v>
                </c:pt>
                <c:pt idx="11">
                  <c:v>84300</c:v>
                </c:pt>
                <c:pt idx="12">
                  <c:v>88300</c:v>
                </c:pt>
                <c:pt idx="13">
                  <c:v>87300</c:v>
                </c:pt>
                <c:pt idx="14">
                  <c:v>91100</c:v>
                </c:pt>
                <c:pt idx="15">
                  <c:v>90200</c:v>
                </c:pt>
                <c:pt idx="16">
                  <c:v>95200</c:v>
                </c:pt>
                <c:pt idx="17">
                  <c:v>93000</c:v>
                </c:pt>
                <c:pt idx="18">
                  <c:v>93100</c:v>
                </c:pt>
                <c:pt idx="19">
                  <c:v>94500</c:v>
                </c:pt>
                <c:pt idx="20">
                  <c:v>100600</c:v>
                </c:pt>
                <c:pt idx="21">
                  <c:v>104400</c:v>
                </c:pt>
                <c:pt idx="22">
                  <c:v>108400</c:v>
                </c:pt>
                <c:pt idx="23">
                  <c:v>113000</c:v>
                </c:pt>
                <c:pt idx="24">
                  <c:v>115900</c:v>
                </c:pt>
                <c:pt idx="25">
                  <c:v>110000</c:v>
                </c:pt>
                <c:pt idx="26">
                  <c:v>116400</c:v>
                </c:pt>
                <c:pt idx="27">
                  <c:v>114800</c:v>
                </c:pt>
                <c:pt idx="28">
                  <c:v>111000</c:v>
                </c:pt>
                <c:pt idx="29">
                  <c:v>114200</c:v>
                </c:pt>
                <c:pt idx="30">
                  <c:v>115500</c:v>
                </c:pt>
                <c:pt idx="31">
                  <c:v>115400</c:v>
                </c:pt>
                <c:pt idx="32">
                  <c:v>117400</c:v>
                </c:pt>
                <c:pt idx="33">
                  <c:v>116600</c:v>
                </c:pt>
                <c:pt idx="34">
                  <c:v>117700</c:v>
                </c:pt>
                <c:pt idx="35">
                  <c:v>118000</c:v>
                </c:pt>
                <c:pt idx="36">
                  <c:v>118400</c:v>
                </c:pt>
                <c:pt idx="37">
                  <c:v>119000</c:v>
                </c:pt>
                <c:pt idx="38">
                  <c:v>123600</c:v>
                </c:pt>
                <c:pt idx="39">
                  <c:v>123200</c:v>
                </c:pt>
                <c:pt idx="40">
                  <c:v>118700</c:v>
                </c:pt>
                <c:pt idx="41">
                  <c:v>121100</c:v>
                </c:pt>
                <c:pt idx="42">
                  <c:v>118000</c:v>
                </c:pt>
                <c:pt idx="43">
                  <c:v>120500</c:v>
                </c:pt>
                <c:pt idx="44">
                  <c:v>118300</c:v>
                </c:pt>
                <c:pt idx="45">
                  <c:v>119800</c:v>
                </c:pt>
                <c:pt idx="46">
                  <c:v>123000</c:v>
                </c:pt>
                <c:pt idx="47">
                  <c:v>124500</c:v>
                </c:pt>
                <c:pt idx="48">
                  <c:v>122600</c:v>
                </c:pt>
                <c:pt idx="49">
                  <c:v>125900</c:v>
                </c:pt>
                <c:pt idx="50">
                  <c:v>124900</c:v>
                </c:pt>
                <c:pt idx="51">
                  <c:v>113800</c:v>
                </c:pt>
                <c:pt idx="52">
                  <c:v>113900</c:v>
                </c:pt>
                <c:pt idx="53">
                  <c:v>115900</c:v>
                </c:pt>
                <c:pt idx="54">
                  <c:v>97000</c:v>
                </c:pt>
                <c:pt idx="55">
                  <c:v>105100</c:v>
                </c:pt>
                <c:pt idx="56">
                  <c:v>101200</c:v>
                </c:pt>
                <c:pt idx="57">
                  <c:v>104200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E-4C00-9B74-C3C26EC05E75}"/>
            </c:ext>
          </c:extLst>
        </c:ser>
        <c:ser>
          <c:idx val="1"/>
          <c:order val="1"/>
          <c:tx>
            <c:strRef>
              <c:f>Laskennat!$N$2</c:f>
              <c:strCache>
                <c:ptCount val="1"/>
                <c:pt idx="0">
                  <c:v>Oulujoen sillat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Laskennat!$A$8:$A$65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Laskennat!$N$8:$N$65</c:f>
              <c:numCache>
                <c:formatCode>#,##0</c:formatCode>
                <c:ptCount val="58"/>
                <c:pt idx="0">
                  <c:v>28500</c:v>
                </c:pt>
                <c:pt idx="1">
                  <c:v>28300</c:v>
                </c:pt>
                <c:pt idx="2">
                  <c:v>33400</c:v>
                </c:pt>
                <c:pt idx="3">
                  <c:v>35800</c:v>
                </c:pt>
                <c:pt idx="4">
                  <c:v>38000</c:v>
                </c:pt>
                <c:pt idx="5">
                  <c:v>42200</c:v>
                </c:pt>
                <c:pt idx="6">
                  <c:v>42900</c:v>
                </c:pt>
                <c:pt idx="7">
                  <c:v>46100</c:v>
                </c:pt>
                <c:pt idx="8">
                  <c:v>49200</c:v>
                </c:pt>
                <c:pt idx="9">
                  <c:v>48400</c:v>
                </c:pt>
                <c:pt idx="10">
                  <c:v>55100</c:v>
                </c:pt>
                <c:pt idx="11">
                  <c:v>54500</c:v>
                </c:pt>
                <c:pt idx="12">
                  <c:v>55600</c:v>
                </c:pt>
                <c:pt idx="13">
                  <c:v>56800</c:v>
                </c:pt>
                <c:pt idx="14">
                  <c:v>58800</c:v>
                </c:pt>
                <c:pt idx="15">
                  <c:v>62600</c:v>
                </c:pt>
                <c:pt idx="16">
                  <c:v>61100</c:v>
                </c:pt>
                <c:pt idx="17">
                  <c:v>59800</c:v>
                </c:pt>
                <c:pt idx="18">
                  <c:v>63700</c:v>
                </c:pt>
                <c:pt idx="19">
                  <c:v>61800</c:v>
                </c:pt>
                <c:pt idx="20">
                  <c:v>63100</c:v>
                </c:pt>
                <c:pt idx="21">
                  <c:v>66500</c:v>
                </c:pt>
                <c:pt idx="22">
                  <c:v>70000</c:v>
                </c:pt>
                <c:pt idx="23">
                  <c:v>75900</c:v>
                </c:pt>
                <c:pt idx="24">
                  <c:v>76900</c:v>
                </c:pt>
                <c:pt idx="25">
                  <c:v>77400</c:v>
                </c:pt>
                <c:pt idx="26">
                  <c:v>83900</c:v>
                </c:pt>
                <c:pt idx="27">
                  <c:v>82900</c:v>
                </c:pt>
                <c:pt idx="28">
                  <c:v>81600</c:v>
                </c:pt>
                <c:pt idx="29">
                  <c:v>82100</c:v>
                </c:pt>
                <c:pt idx="30">
                  <c:v>82700</c:v>
                </c:pt>
                <c:pt idx="31">
                  <c:v>89500</c:v>
                </c:pt>
                <c:pt idx="32">
                  <c:v>92000</c:v>
                </c:pt>
                <c:pt idx="33">
                  <c:v>94900</c:v>
                </c:pt>
                <c:pt idx="34">
                  <c:v>96800</c:v>
                </c:pt>
                <c:pt idx="35">
                  <c:v>97500</c:v>
                </c:pt>
                <c:pt idx="36">
                  <c:v>98800</c:v>
                </c:pt>
                <c:pt idx="37">
                  <c:v>103900</c:v>
                </c:pt>
                <c:pt idx="38">
                  <c:v>110200</c:v>
                </c:pt>
                <c:pt idx="39">
                  <c:v>108400</c:v>
                </c:pt>
                <c:pt idx="40">
                  <c:v>111400</c:v>
                </c:pt>
                <c:pt idx="41">
                  <c:v>115100</c:v>
                </c:pt>
                <c:pt idx="42">
                  <c:v>114200</c:v>
                </c:pt>
                <c:pt idx="43">
                  <c:v>115400</c:v>
                </c:pt>
                <c:pt idx="44">
                  <c:v>116900</c:v>
                </c:pt>
                <c:pt idx="45">
                  <c:v>119000</c:v>
                </c:pt>
                <c:pt idx="46">
                  <c:v>118400</c:v>
                </c:pt>
                <c:pt idx="47">
                  <c:v>119400</c:v>
                </c:pt>
                <c:pt idx="48">
                  <c:v>119900</c:v>
                </c:pt>
                <c:pt idx="49">
                  <c:v>121900</c:v>
                </c:pt>
                <c:pt idx="50">
                  <c:v>125100</c:v>
                </c:pt>
                <c:pt idx="51">
                  <c:v>123000</c:v>
                </c:pt>
                <c:pt idx="52">
                  <c:v>126600</c:v>
                </c:pt>
                <c:pt idx="53">
                  <c:v>124760</c:v>
                </c:pt>
                <c:pt idx="54">
                  <c:v>110300</c:v>
                </c:pt>
                <c:pt idx="55">
                  <c:v>121700</c:v>
                </c:pt>
                <c:pt idx="56">
                  <c:v>120400</c:v>
                </c:pt>
                <c:pt idx="57">
                  <c:v>124600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E-4C00-9B74-C3C26EC0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90944"/>
        <c:axId val="223109120"/>
      </c:barChart>
      <c:catAx>
        <c:axId val="22309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310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10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3090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465648854961837"/>
          <c:y val="0.65860386717715336"/>
          <c:w val="0.2603053435114504"/>
          <c:h val="6.9892605167473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Jalankulkijat silloittain</a:t>
            </a:r>
          </a:p>
        </c:rich>
      </c:tx>
      <c:layout>
        <c:manualLayout>
          <c:xMode val="edge"/>
          <c:yMode val="edge"/>
          <c:x val="0.43498673590734133"/>
          <c:y val="2.08955223880597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203765854009752E-2"/>
          <c:y val="9.8507462686567168E-2"/>
          <c:w val="0.94370004074466185"/>
          <c:h val="0.62388059701492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Laskennat!$O$2</c:f>
              <c:strCache>
                <c:ptCount val="1"/>
                <c:pt idx="0">
                  <c:v>1.  Limin-
gantie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Laskennat!$O$9:$O$65</c:f>
              <c:numCache>
                <c:formatCode>General</c:formatCode>
                <c:ptCount val="57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800</c:v>
                </c:pt>
                <c:pt idx="7">
                  <c:v>800</c:v>
                </c:pt>
                <c:pt idx="8">
                  <c:v>600</c:v>
                </c:pt>
                <c:pt idx="9">
                  <c:v>700</c:v>
                </c:pt>
                <c:pt idx="10">
                  <c:v>600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  <c:pt idx="14">
                  <c:v>500</c:v>
                </c:pt>
                <c:pt idx="15">
                  <c:v>800</c:v>
                </c:pt>
                <c:pt idx="16">
                  <c:v>700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300</c:v>
                </c:pt>
                <c:pt idx="24">
                  <c:v>300</c:v>
                </c:pt>
                <c:pt idx="26">
                  <c:v>500</c:v>
                </c:pt>
                <c:pt idx="28">
                  <c:v>300</c:v>
                </c:pt>
                <c:pt idx="30">
                  <c:v>300</c:v>
                </c:pt>
                <c:pt idx="32">
                  <c:v>185</c:v>
                </c:pt>
                <c:pt idx="34">
                  <c:v>283</c:v>
                </c:pt>
                <c:pt idx="36">
                  <c:v>273</c:v>
                </c:pt>
                <c:pt idx="38">
                  <c:v>180</c:v>
                </c:pt>
                <c:pt idx="40">
                  <c:v>558</c:v>
                </c:pt>
                <c:pt idx="42" formatCode="0">
                  <c:v>247.5</c:v>
                </c:pt>
                <c:pt idx="44">
                  <c:v>587.5</c:v>
                </c:pt>
                <c:pt idx="46">
                  <c:v>282.5</c:v>
                </c:pt>
                <c:pt idx="48">
                  <c:v>848</c:v>
                </c:pt>
                <c:pt idx="50">
                  <c:v>395</c:v>
                </c:pt>
                <c:pt idx="52">
                  <c:v>723</c:v>
                </c:pt>
                <c:pt idx="54">
                  <c:v>983</c:v>
                </c:pt>
                <c:pt idx="56" formatCode="0">
                  <c:v>1052.5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C-4F42-9162-38401BD96E0B}"/>
            </c:ext>
          </c:extLst>
        </c:ser>
        <c:ser>
          <c:idx val="1"/>
          <c:order val="1"/>
          <c:tx>
            <c:strRef>
              <c:f>Laskennat!$P$2</c:f>
              <c:strCache>
                <c:ptCount val="1"/>
                <c:pt idx="0">
                  <c:v>2.  Ilma-
rinkatu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Laskennat!$P$9:$P$65</c:f>
              <c:numCache>
                <c:formatCode>General</c:formatCode>
                <c:ptCount val="5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4">
                  <c:v>100</c:v>
                </c:pt>
                <c:pt idx="26">
                  <c:v>100</c:v>
                </c:pt>
                <c:pt idx="28">
                  <c:v>100</c:v>
                </c:pt>
                <c:pt idx="30">
                  <c:v>100</c:v>
                </c:pt>
                <c:pt idx="32">
                  <c:v>42</c:v>
                </c:pt>
                <c:pt idx="34">
                  <c:v>175</c:v>
                </c:pt>
                <c:pt idx="36">
                  <c:v>188</c:v>
                </c:pt>
                <c:pt idx="38" formatCode="0">
                  <c:v>212.5</c:v>
                </c:pt>
                <c:pt idx="40">
                  <c:v>423</c:v>
                </c:pt>
                <c:pt idx="42" formatCode="0">
                  <c:v>102.5</c:v>
                </c:pt>
                <c:pt idx="44" formatCode="0">
                  <c:v>167.5</c:v>
                </c:pt>
                <c:pt idx="46" formatCode="0">
                  <c:v>310</c:v>
                </c:pt>
                <c:pt idx="48">
                  <c:v>290</c:v>
                </c:pt>
                <c:pt idx="50">
                  <c:v>300</c:v>
                </c:pt>
                <c:pt idx="52" formatCode="0">
                  <c:v>220</c:v>
                </c:pt>
                <c:pt idx="54">
                  <c:v>663</c:v>
                </c:pt>
                <c:pt idx="56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7C-4F42-9162-38401BD96E0B}"/>
            </c:ext>
          </c:extLst>
        </c:ser>
        <c:ser>
          <c:idx val="2"/>
          <c:order val="2"/>
          <c:tx>
            <c:strRef>
              <c:f>Laskennat!$Q$2</c:f>
              <c:strCache>
                <c:ptCount val="1"/>
                <c:pt idx="0">
                  <c:v>3.  Etel. alikäytävä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Laskennat!$Q$9:$Q$65</c:f>
              <c:numCache>
                <c:formatCode>General</c:formatCode>
                <c:ptCount val="57"/>
                <c:pt idx="0">
                  <c:v>1100</c:v>
                </c:pt>
                <c:pt idx="1">
                  <c:v>3200</c:v>
                </c:pt>
                <c:pt idx="2">
                  <c:v>5000</c:v>
                </c:pt>
                <c:pt idx="3">
                  <c:v>9500</c:v>
                </c:pt>
                <c:pt idx="4">
                  <c:v>8700</c:v>
                </c:pt>
                <c:pt idx="5">
                  <c:v>8400</c:v>
                </c:pt>
                <c:pt idx="6">
                  <c:v>8200</c:v>
                </c:pt>
                <c:pt idx="7">
                  <c:v>7100</c:v>
                </c:pt>
                <c:pt idx="8">
                  <c:v>8200</c:v>
                </c:pt>
                <c:pt idx="9">
                  <c:v>6300</c:v>
                </c:pt>
                <c:pt idx="10">
                  <c:v>5000</c:v>
                </c:pt>
                <c:pt idx="11">
                  <c:v>5000</c:v>
                </c:pt>
                <c:pt idx="12">
                  <c:v>4100</c:v>
                </c:pt>
                <c:pt idx="13">
                  <c:v>3400</c:v>
                </c:pt>
                <c:pt idx="14">
                  <c:v>2900</c:v>
                </c:pt>
                <c:pt idx="15">
                  <c:v>3000</c:v>
                </c:pt>
                <c:pt idx="16">
                  <c:v>1300</c:v>
                </c:pt>
                <c:pt idx="17">
                  <c:v>5000</c:v>
                </c:pt>
                <c:pt idx="18">
                  <c:v>2900</c:v>
                </c:pt>
                <c:pt idx="19">
                  <c:v>2500</c:v>
                </c:pt>
                <c:pt idx="20">
                  <c:v>2500</c:v>
                </c:pt>
                <c:pt idx="21">
                  <c:v>2400</c:v>
                </c:pt>
                <c:pt idx="24">
                  <c:v>2200</c:v>
                </c:pt>
                <c:pt idx="26">
                  <c:v>2900</c:v>
                </c:pt>
                <c:pt idx="28">
                  <c:v>2300</c:v>
                </c:pt>
                <c:pt idx="30">
                  <c:v>2700</c:v>
                </c:pt>
                <c:pt idx="32">
                  <c:v>2155</c:v>
                </c:pt>
                <c:pt idx="34">
                  <c:v>2203</c:v>
                </c:pt>
                <c:pt idx="36">
                  <c:v>2120</c:v>
                </c:pt>
                <c:pt idx="38" formatCode="0">
                  <c:v>2117.5</c:v>
                </c:pt>
                <c:pt idx="40">
                  <c:v>1903</c:v>
                </c:pt>
                <c:pt idx="42" formatCode="0">
                  <c:v>1155</c:v>
                </c:pt>
                <c:pt idx="44" formatCode="0">
                  <c:v>1560</c:v>
                </c:pt>
                <c:pt idx="46" formatCode="0">
                  <c:v>1312.5</c:v>
                </c:pt>
                <c:pt idx="48">
                  <c:v>1480</c:v>
                </c:pt>
                <c:pt idx="50">
                  <c:v>1718</c:v>
                </c:pt>
                <c:pt idx="52" formatCode="0">
                  <c:v>1583</c:v>
                </c:pt>
                <c:pt idx="54">
                  <c:v>1360</c:v>
                </c:pt>
                <c:pt idx="56">
                  <c:v>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7C-4F42-9162-38401BD96E0B}"/>
            </c:ext>
          </c:extLst>
        </c:ser>
        <c:ser>
          <c:idx val="3"/>
          <c:order val="3"/>
          <c:tx>
            <c:strRef>
              <c:f>Laskennat!$R$2</c:f>
              <c:strCache>
                <c:ptCount val="1"/>
                <c:pt idx="0">
                  <c:v>4.  Asema
tunneli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Laskennat!$R$9:$R$65</c:f>
              <c:numCache>
                <c:formatCode>General</c:formatCode>
                <c:ptCount val="57"/>
                <c:pt idx="13">
                  <c:v>1800</c:v>
                </c:pt>
                <c:pt idx="14">
                  <c:v>2400</c:v>
                </c:pt>
                <c:pt idx="15">
                  <c:v>3700</c:v>
                </c:pt>
                <c:pt idx="16">
                  <c:v>5000</c:v>
                </c:pt>
                <c:pt idx="17">
                  <c:v>4200</c:v>
                </c:pt>
                <c:pt idx="18">
                  <c:v>4500</c:v>
                </c:pt>
                <c:pt idx="19">
                  <c:v>5300</c:v>
                </c:pt>
                <c:pt idx="20">
                  <c:v>5300</c:v>
                </c:pt>
                <c:pt idx="21">
                  <c:v>5300</c:v>
                </c:pt>
                <c:pt idx="24">
                  <c:v>3900</c:v>
                </c:pt>
                <c:pt idx="26">
                  <c:v>5800</c:v>
                </c:pt>
                <c:pt idx="28">
                  <c:v>3000</c:v>
                </c:pt>
                <c:pt idx="30">
                  <c:v>3500</c:v>
                </c:pt>
                <c:pt idx="32">
                  <c:v>3450</c:v>
                </c:pt>
                <c:pt idx="34">
                  <c:v>3743</c:v>
                </c:pt>
                <c:pt idx="36">
                  <c:v>3795</c:v>
                </c:pt>
                <c:pt idx="38" formatCode="0">
                  <c:v>2202.5</c:v>
                </c:pt>
                <c:pt idx="40">
                  <c:v>4943</c:v>
                </c:pt>
                <c:pt idx="42" formatCode="0">
                  <c:v>2440</c:v>
                </c:pt>
                <c:pt idx="44" formatCode="0">
                  <c:v>3490</c:v>
                </c:pt>
                <c:pt idx="46" formatCode="0">
                  <c:v>3100</c:v>
                </c:pt>
                <c:pt idx="48">
                  <c:v>2793</c:v>
                </c:pt>
                <c:pt idx="50">
                  <c:v>3208</c:v>
                </c:pt>
                <c:pt idx="52" formatCode="0">
                  <c:v>3360</c:v>
                </c:pt>
                <c:pt idx="54">
                  <c:v>1960</c:v>
                </c:pt>
                <c:pt idx="56">
                  <c:v>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7C-4F42-9162-38401BD96E0B}"/>
            </c:ext>
          </c:extLst>
        </c:ser>
        <c:ser>
          <c:idx val="4"/>
          <c:order val="4"/>
          <c:tx>
            <c:strRef>
              <c:f>Laskennat!$S$2</c:f>
              <c:strCache>
                <c:ptCount val="1"/>
                <c:pt idx="0">
                  <c:v>5. Pohjoinen
 alikäytävä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Laskennat!$S$9:$S$65</c:f>
              <c:numCache>
                <c:formatCode>General</c:formatCode>
                <c:ptCount val="57"/>
                <c:pt idx="0">
                  <c:v>1300</c:v>
                </c:pt>
                <c:pt idx="1">
                  <c:v>1600</c:v>
                </c:pt>
                <c:pt idx="2">
                  <c:v>2100</c:v>
                </c:pt>
                <c:pt idx="3">
                  <c:v>2600</c:v>
                </c:pt>
                <c:pt idx="4">
                  <c:v>2600</c:v>
                </c:pt>
                <c:pt idx="5">
                  <c:v>3900</c:v>
                </c:pt>
                <c:pt idx="6">
                  <c:v>3200</c:v>
                </c:pt>
                <c:pt idx="7">
                  <c:v>2900</c:v>
                </c:pt>
                <c:pt idx="8">
                  <c:v>3400</c:v>
                </c:pt>
                <c:pt idx="9">
                  <c:v>3700</c:v>
                </c:pt>
                <c:pt idx="10">
                  <c:v>3700</c:v>
                </c:pt>
                <c:pt idx="11">
                  <c:v>3200</c:v>
                </c:pt>
                <c:pt idx="12">
                  <c:v>4500</c:v>
                </c:pt>
                <c:pt idx="13">
                  <c:v>1700</c:v>
                </c:pt>
                <c:pt idx="14">
                  <c:v>1600</c:v>
                </c:pt>
                <c:pt idx="15">
                  <c:v>1400</c:v>
                </c:pt>
                <c:pt idx="16">
                  <c:v>1000</c:v>
                </c:pt>
                <c:pt idx="17">
                  <c:v>900</c:v>
                </c:pt>
                <c:pt idx="18">
                  <c:v>1100</c:v>
                </c:pt>
                <c:pt idx="19">
                  <c:v>1300</c:v>
                </c:pt>
                <c:pt idx="20">
                  <c:v>1300</c:v>
                </c:pt>
                <c:pt idx="21">
                  <c:v>900</c:v>
                </c:pt>
                <c:pt idx="24">
                  <c:v>1000</c:v>
                </c:pt>
                <c:pt idx="26">
                  <c:v>800</c:v>
                </c:pt>
                <c:pt idx="28">
                  <c:v>1300</c:v>
                </c:pt>
                <c:pt idx="30">
                  <c:v>900</c:v>
                </c:pt>
                <c:pt idx="32">
                  <c:v>955</c:v>
                </c:pt>
                <c:pt idx="34">
                  <c:v>1053</c:v>
                </c:pt>
                <c:pt idx="36">
                  <c:v>1015</c:v>
                </c:pt>
                <c:pt idx="38" formatCode="0">
                  <c:v>897.5</c:v>
                </c:pt>
                <c:pt idx="40">
                  <c:v>1193</c:v>
                </c:pt>
                <c:pt idx="42" formatCode="0">
                  <c:v>1180</c:v>
                </c:pt>
                <c:pt idx="44" formatCode="0">
                  <c:v>955</c:v>
                </c:pt>
                <c:pt idx="46" formatCode="0">
                  <c:v>1215</c:v>
                </c:pt>
                <c:pt idx="48">
                  <c:v>1320</c:v>
                </c:pt>
                <c:pt idx="50">
                  <c:v>908</c:v>
                </c:pt>
                <c:pt idx="52" formatCode="0">
                  <c:v>1220</c:v>
                </c:pt>
                <c:pt idx="54">
                  <c:v>1178</c:v>
                </c:pt>
                <c:pt idx="56" formatCode="0">
                  <c:v>1292.5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7C-4F42-9162-38401BD96E0B}"/>
            </c:ext>
          </c:extLst>
        </c:ser>
        <c:ser>
          <c:idx val="5"/>
          <c:order val="5"/>
          <c:tx>
            <c:strRef>
              <c:f>Laskennat!$T$2</c:f>
              <c:strCache>
                <c:ptCount val="1"/>
                <c:pt idx="0">
                  <c:v>6.  Kasar
mintie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Laskennat!$T$9:$T$65</c:f>
              <c:numCache>
                <c:formatCode>General</c:formatCode>
                <c:ptCount val="5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300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4">
                  <c:v>100</c:v>
                </c:pt>
                <c:pt idx="26">
                  <c:v>300</c:v>
                </c:pt>
                <c:pt idx="28">
                  <c:v>100</c:v>
                </c:pt>
                <c:pt idx="30">
                  <c:v>100</c:v>
                </c:pt>
                <c:pt idx="32">
                  <c:v>352</c:v>
                </c:pt>
                <c:pt idx="34">
                  <c:v>303</c:v>
                </c:pt>
                <c:pt idx="36">
                  <c:v>333</c:v>
                </c:pt>
                <c:pt idx="38" formatCode="0">
                  <c:v>167.5</c:v>
                </c:pt>
                <c:pt idx="40">
                  <c:v>355</c:v>
                </c:pt>
                <c:pt idx="42" formatCode="0">
                  <c:v>305</c:v>
                </c:pt>
                <c:pt idx="44" formatCode="0">
                  <c:v>297.5</c:v>
                </c:pt>
                <c:pt idx="46" formatCode="0">
                  <c:v>920</c:v>
                </c:pt>
                <c:pt idx="48">
                  <c:v>318</c:v>
                </c:pt>
                <c:pt idx="50">
                  <c:v>628</c:v>
                </c:pt>
                <c:pt idx="52" formatCode="0">
                  <c:v>363</c:v>
                </c:pt>
                <c:pt idx="54">
                  <c:v>525</c:v>
                </c:pt>
                <c:pt idx="56" formatCode="0">
                  <c:v>1127.5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7C-4F42-9162-38401BD96E0B}"/>
            </c:ext>
          </c:extLst>
        </c:ser>
        <c:ser>
          <c:idx val="6"/>
          <c:order val="6"/>
          <c:tx>
            <c:strRef>
              <c:f>Laskennat!$U$2</c:f>
              <c:strCache>
                <c:ptCount val="1"/>
                <c:pt idx="0">
                  <c:v>7.  Pikisaa-
rensilta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Laskennat!$U$9:$U$65</c:f>
              <c:numCache>
                <c:formatCode>General</c:formatCode>
                <c:ptCount val="57"/>
                <c:pt idx="30">
                  <c:v>800</c:v>
                </c:pt>
                <c:pt idx="32">
                  <c:v>1132</c:v>
                </c:pt>
                <c:pt idx="34">
                  <c:v>658</c:v>
                </c:pt>
                <c:pt idx="36">
                  <c:v>1305</c:v>
                </c:pt>
                <c:pt idx="38" formatCode="0">
                  <c:v>797.5</c:v>
                </c:pt>
                <c:pt idx="40">
                  <c:v>930</c:v>
                </c:pt>
                <c:pt idx="42" formatCode="0">
                  <c:v>995</c:v>
                </c:pt>
                <c:pt idx="44" formatCode="0">
                  <c:v>1122.5</c:v>
                </c:pt>
                <c:pt idx="46" formatCode="0">
                  <c:v>712.5</c:v>
                </c:pt>
                <c:pt idx="48">
                  <c:v>1303</c:v>
                </c:pt>
                <c:pt idx="50">
                  <c:v>1153</c:v>
                </c:pt>
                <c:pt idx="52" formatCode="0">
                  <c:v>1118</c:v>
                </c:pt>
                <c:pt idx="54">
                  <c:v>1108</c:v>
                </c:pt>
                <c:pt idx="56" formatCode="0">
                  <c:v>612.5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7C-4F42-9162-38401BD96E0B}"/>
            </c:ext>
          </c:extLst>
        </c:ser>
        <c:ser>
          <c:idx val="7"/>
          <c:order val="7"/>
          <c:tx>
            <c:strRef>
              <c:f>Laskennat!$V$2</c:f>
              <c:strCache>
                <c:ptCount val="1"/>
                <c:pt idx="0">
                  <c:v>8.  Tervapor-
varin sillat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Laskennat!$V$9:$V$65</c:f>
              <c:numCache>
                <c:formatCode>General</c:formatCode>
                <c:ptCount val="57"/>
                <c:pt idx="17">
                  <c:v>600</c:v>
                </c:pt>
                <c:pt idx="18">
                  <c:v>500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4">
                  <c:v>700</c:v>
                </c:pt>
                <c:pt idx="26">
                  <c:v>400</c:v>
                </c:pt>
                <c:pt idx="28">
                  <c:v>1300</c:v>
                </c:pt>
                <c:pt idx="30">
                  <c:v>500</c:v>
                </c:pt>
                <c:pt idx="32">
                  <c:v>662</c:v>
                </c:pt>
                <c:pt idx="34">
                  <c:v>838</c:v>
                </c:pt>
                <c:pt idx="36">
                  <c:v>1755</c:v>
                </c:pt>
                <c:pt idx="38" formatCode="0">
                  <c:v>1242.5</c:v>
                </c:pt>
                <c:pt idx="40">
                  <c:v>688</c:v>
                </c:pt>
                <c:pt idx="42" formatCode="0">
                  <c:v>627.5</c:v>
                </c:pt>
                <c:pt idx="44" formatCode="0">
                  <c:v>902.5</c:v>
                </c:pt>
                <c:pt idx="46" formatCode="0">
                  <c:v>375</c:v>
                </c:pt>
                <c:pt idx="48">
                  <c:v>1625</c:v>
                </c:pt>
                <c:pt idx="50">
                  <c:v>1463</c:v>
                </c:pt>
                <c:pt idx="52" formatCode="0">
                  <c:v>983</c:v>
                </c:pt>
                <c:pt idx="56" formatCode="0">
                  <c:v>457.5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7C-4F42-9162-38401BD96E0B}"/>
            </c:ext>
          </c:extLst>
        </c:ser>
        <c:ser>
          <c:idx val="8"/>
          <c:order val="8"/>
          <c:tx>
            <c:strRef>
              <c:f>Laskennat!$W$2</c:f>
              <c:strCache>
                <c:ptCount val="1"/>
                <c:pt idx="0">
                  <c:v>9.  Merikos-
ken sillat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Laskennat!$W$9:$W$65</c:f>
              <c:numCache>
                <c:formatCode>General</c:formatCode>
                <c:ptCount val="57"/>
                <c:pt idx="0">
                  <c:v>5800</c:v>
                </c:pt>
                <c:pt idx="1">
                  <c:v>6600</c:v>
                </c:pt>
                <c:pt idx="2">
                  <c:v>5100</c:v>
                </c:pt>
                <c:pt idx="3">
                  <c:v>4700</c:v>
                </c:pt>
                <c:pt idx="4">
                  <c:v>4200</c:v>
                </c:pt>
                <c:pt idx="5">
                  <c:v>4500</c:v>
                </c:pt>
                <c:pt idx="6">
                  <c:v>3800</c:v>
                </c:pt>
                <c:pt idx="7">
                  <c:v>3400</c:v>
                </c:pt>
                <c:pt idx="8">
                  <c:v>2500</c:v>
                </c:pt>
                <c:pt idx="9">
                  <c:v>2600</c:v>
                </c:pt>
                <c:pt idx="10">
                  <c:v>2900</c:v>
                </c:pt>
                <c:pt idx="11">
                  <c:v>2400</c:v>
                </c:pt>
                <c:pt idx="12">
                  <c:v>1400</c:v>
                </c:pt>
                <c:pt idx="13">
                  <c:v>2200</c:v>
                </c:pt>
                <c:pt idx="14">
                  <c:v>1600</c:v>
                </c:pt>
                <c:pt idx="15">
                  <c:v>1400</c:v>
                </c:pt>
                <c:pt idx="16">
                  <c:v>1300</c:v>
                </c:pt>
                <c:pt idx="17">
                  <c:v>1300</c:v>
                </c:pt>
                <c:pt idx="18">
                  <c:v>800</c:v>
                </c:pt>
                <c:pt idx="19">
                  <c:v>600</c:v>
                </c:pt>
                <c:pt idx="20">
                  <c:v>600</c:v>
                </c:pt>
                <c:pt idx="21">
                  <c:v>500</c:v>
                </c:pt>
                <c:pt idx="24">
                  <c:v>500</c:v>
                </c:pt>
                <c:pt idx="26">
                  <c:v>600</c:v>
                </c:pt>
                <c:pt idx="28">
                  <c:v>700</c:v>
                </c:pt>
                <c:pt idx="30">
                  <c:v>900</c:v>
                </c:pt>
                <c:pt idx="32">
                  <c:v>537</c:v>
                </c:pt>
                <c:pt idx="34">
                  <c:v>500</c:v>
                </c:pt>
                <c:pt idx="36">
                  <c:v>600</c:v>
                </c:pt>
                <c:pt idx="38" formatCode="0">
                  <c:v>610</c:v>
                </c:pt>
                <c:pt idx="40">
                  <c:v>445</c:v>
                </c:pt>
                <c:pt idx="42" formatCode="0">
                  <c:v>352.5</c:v>
                </c:pt>
                <c:pt idx="44" formatCode="0">
                  <c:v>852.5</c:v>
                </c:pt>
                <c:pt idx="46" formatCode="0">
                  <c:v>895</c:v>
                </c:pt>
                <c:pt idx="48">
                  <c:v>948</c:v>
                </c:pt>
                <c:pt idx="50">
                  <c:v>495</c:v>
                </c:pt>
                <c:pt idx="52" formatCode="0">
                  <c:v>630</c:v>
                </c:pt>
                <c:pt idx="54">
                  <c:v>455</c:v>
                </c:pt>
                <c:pt idx="56">
                  <c:v>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7C-4F42-9162-38401BD96E0B}"/>
            </c:ext>
          </c:extLst>
        </c:ser>
        <c:ser>
          <c:idx val="9"/>
          <c:order val="9"/>
          <c:tx>
            <c:strRef>
              <c:f>Laskennat!$X$2</c:f>
              <c:strCache>
                <c:ptCount val="1"/>
                <c:pt idx="0">
                  <c:v>10.  Pato-
silta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Laskennat!$X$9:$X$65</c:f>
              <c:numCache>
                <c:formatCode>General</c:formatCode>
                <c:ptCount val="57"/>
                <c:pt idx="0">
                  <c:v>1800</c:v>
                </c:pt>
                <c:pt idx="1">
                  <c:v>1600</c:v>
                </c:pt>
                <c:pt idx="2">
                  <c:v>1300</c:v>
                </c:pt>
                <c:pt idx="3">
                  <c:v>1600</c:v>
                </c:pt>
                <c:pt idx="4">
                  <c:v>2000</c:v>
                </c:pt>
                <c:pt idx="5">
                  <c:v>2000</c:v>
                </c:pt>
                <c:pt idx="6">
                  <c:v>2100</c:v>
                </c:pt>
                <c:pt idx="7">
                  <c:v>3900</c:v>
                </c:pt>
                <c:pt idx="8">
                  <c:v>1600</c:v>
                </c:pt>
                <c:pt idx="9">
                  <c:v>2100</c:v>
                </c:pt>
                <c:pt idx="10">
                  <c:v>1400</c:v>
                </c:pt>
                <c:pt idx="11">
                  <c:v>2000</c:v>
                </c:pt>
                <c:pt idx="12">
                  <c:v>1700</c:v>
                </c:pt>
                <c:pt idx="13">
                  <c:v>1600</c:v>
                </c:pt>
                <c:pt idx="14">
                  <c:v>2100</c:v>
                </c:pt>
                <c:pt idx="15">
                  <c:v>1600</c:v>
                </c:pt>
                <c:pt idx="16">
                  <c:v>1400</c:v>
                </c:pt>
                <c:pt idx="17">
                  <c:v>1200</c:v>
                </c:pt>
                <c:pt idx="18">
                  <c:v>800</c:v>
                </c:pt>
                <c:pt idx="19">
                  <c:v>700</c:v>
                </c:pt>
                <c:pt idx="20">
                  <c:v>700</c:v>
                </c:pt>
                <c:pt idx="21">
                  <c:v>800</c:v>
                </c:pt>
                <c:pt idx="24">
                  <c:v>900</c:v>
                </c:pt>
                <c:pt idx="26">
                  <c:v>1300</c:v>
                </c:pt>
                <c:pt idx="28">
                  <c:v>1000</c:v>
                </c:pt>
                <c:pt idx="30">
                  <c:v>0</c:v>
                </c:pt>
                <c:pt idx="32">
                  <c:v>1147</c:v>
                </c:pt>
                <c:pt idx="34">
                  <c:v>998</c:v>
                </c:pt>
                <c:pt idx="36">
                  <c:v>930</c:v>
                </c:pt>
                <c:pt idx="38" formatCode="0">
                  <c:v>1200</c:v>
                </c:pt>
                <c:pt idx="40">
                  <c:v>763</c:v>
                </c:pt>
                <c:pt idx="42" formatCode="0">
                  <c:v>1062.5</c:v>
                </c:pt>
                <c:pt idx="44" formatCode="0">
                  <c:v>912.5</c:v>
                </c:pt>
                <c:pt idx="46" formatCode="0">
                  <c:v>567.5</c:v>
                </c:pt>
                <c:pt idx="48">
                  <c:v>1273</c:v>
                </c:pt>
                <c:pt idx="50">
                  <c:v>1075</c:v>
                </c:pt>
                <c:pt idx="52" formatCode="0">
                  <c:v>855</c:v>
                </c:pt>
                <c:pt idx="54">
                  <c:v>1021</c:v>
                </c:pt>
                <c:pt idx="56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7C-4F42-9162-38401BD96E0B}"/>
            </c:ext>
          </c:extLst>
        </c:ser>
        <c:ser>
          <c:idx val="10"/>
          <c:order val="10"/>
          <c:tx>
            <c:strRef>
              <c:f>Laskennat!$Y$2</c:f>
              <c:strCache>
                <c:ptCount val="1"/>
                <c:pt idx="0">
                  <c:v>11.  Rauta-
silta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Laskennat!$Y$9:$Y$65</c:f>
              <c:numCache>
                <c:formatCode>General</c:formatCode>
                <c:ptCount val="57"/>
                <c:pt idx="0">
                  <c:v>400</c:v>
                </c:pt>
                <c:pt idx="1">
                  <c:v>900</c:v>
                </c:pt>
                <c:pt idx="2">
                  <c:v>400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800</c:v>
                </c:pt>
                <c:pt idx="9">
                  <c:v>500</c:v>
                </c:pt>
                <c:pt idx="10">
                  <c:v>300</c:v>
                </c:pt>
                <c:pt idx="11">
                  <c:v>400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400</c:v>
                </c:pt>
                <c:pt idx="17">
                  <c:v>100</c:v>
                </c:pt>
                <c:pt idx="18">
                  <c:v>100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4">
                  <c:v>300</c:v>
                </c:pt>
                <c:pt idx="26">
                  <c:v>300</c:v>
                </c:pt>
                <c:pt idx="28">
                  <c:v>300</c:v>
                </c:pt>
                <c:pt idx="30">
                  <c:v>600</c:v>
                </c:pt>
                <c:pt idx="32">
                  <c:v>175</c:v>
                </c:pt>
                <c:pt idx="34">
                  <c:v>358</c:v>
                </c:pt>
                <c:pt idx="36">
                  <c:v>370</c:v>
                </c:pt>
                <c:pt idx="38" formatCode="0">
                  <c:v>262.5</c:v>
                </c:pt>
                <c:pt idx="40">
                  <c:v>363</c:v>
                </c:pt>
                <c:pt idx="42" formatCode="0">
                  <c:v>432.5</c:v>
                </c:pt>
                <c:pt idx="44" formatCode="0">
                  <c:v>365</c:v>
                </c:pt>
                <c:pt idx="46" formatCode="0">
                  <c:v>215</c:v>
                </c:pt>
                <c:pt idx="48">
                  <c:v>368</c:v>
                </c:pt>
                <c:pt idx="50">
                  <c:v>338</c:v>
                </c:pt>
                <c:pt idx="52" formatCode="0">
                  <c:v>390</c:v>
                </c:pt>
                <c:pt idx="54">
                  <c:v>457</c:v>
                </c:pt>
                <c:pt idx="56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7C-4F42-9162-38401BD96E0B}"/>
            </c:ext>
          </c:extLst>
        </c:ser>
        <c:ser>
          <c:idx val="11"/>
          <c:order val="11"/>
          <c:tx>
            <c:strRef>
              <c:f>Laskennat!$Z$2</c:f>
              <c:strCache>
                <c:ptCount val="1"/>
                <c:pt idx="0">
                  <c:v>12.  Pohjan-
tien silta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Laskennat!$Z$9:$Z$65</c:f>
              <c:numCache>
                <c:formatCode>General</c:formatCode>
                <c:ptCount val="57"/>
                <c:pt idx="0">
                  <c:v>300</c:v>
                </c:pt>
                <c:pt idx="1">
                  <c:v>200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4">
                  <c:v>100</c:v>
                </c:pt>
                <c:pt idx="26">
                  <c:v>100</c:v>
                </c:pt>
                <c:pt idx="28">
                  <c:v>100</c:v>
                </c:pt>
                <c:pt idx="30">
                  <c:v>100</c:v>
                </c:pt>
                <c:pt idx="32">
                  <c:v>133</c:v>
                </c:pt>
                <c:pt idx="34">
                  <c:v>123</c:v>
                </c:pt>
                <c:pt idx="36">
                  <c:v>178</c:v>
                </c:pt>
                <c:pt idx="38" formatCode="0">
                  <c:v>102.5</c:v>
                </c:pt>
                <c:pt idx="40">
                  <c:v>213</c:v>
                </c:pt>
                <c:pt idx="42" formatCode="0">
                  <c:v>172.5</c:v>
                </c:pt>
                <c:pt idx="44" formatCode="0">
                  <c:v>262.5</c:v>
                </c:pt>
                <c:pt idx="46" formatCode="0">
                  <c:v>302.5</c:v>
                </c:pt>
                <c:pt idx="48">
                  <c:v>225</c:v>
                </c:pt>
                <c:pt idx="50">
                  <c:v>240</c:v>
                </c:pt>
                <c:pt idx="52" formatCode="0">
                  <c:v>215</c:v>
                </c:pt>
                <c:pt idx="54">
                  <c:v>168</c:v>
                </c:pt>
                <c:pt idx="56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7C-4F42-9162-38401BD96E0B}"/>
            </c:ext>
          </c:extLst>
        </c:ser>
        <c:ser>
          <c:idx val="12"/>
          <c:order val="12"/>
          <c:tx>
            <c:strRef>
              <c:f>Laskennat!$AA$2</c:f>
              <c:strCache>
                <c:ptCount val="1"/>
                <c:pt idx="0">
                  <c:v>13.  Erkko-
lan silta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Laskennat!$AA$9:$AA$65</c:f>
              <c:numCache>
                <c:formatCode>General</c:formatCode>
                <c:ptCount val="57"/>
                <c:pt idx="21">
                  <c:v>300</c:v>
                </c:pt>
                <c:pt idx="24">
                  <c:v>100</c:v>
                </c:pt>
                <c:pt idx="26">
                  <c:v>300</c:v>
                </c:pt>
                <c:pt idx="28">
                  <c:v>200</c:v>
                </c:pt>
                <c:pt idx="30">
                  <c:v>100</c:v>
                </c:pt>
                <c:pt idx="32">
                  <c:v>162</c:v>
                </c:pt>
                <c:pt idx="34">
                  <c:v>223</c:v>
                </c:pt>
                <c:pt idx="36">
                  <c:v>185</c:v>
                </c:pt>
                <c:pt idx="38" formatCode="0">
                  <c:v>187.5</c:v>
                </c:pt>
                <c:pt idx="40">
                  <c:v>263</c:v>
                </c:pt>
                <c:pt idx="42" formatCode="0">
                  <c:v>322.5</c:v>
                </c:pt>
                <c:pt idx="44" formatCode="0">
                  <c:v>360</c:v>
                </c:pt>
                <c:pt idx="46" formatCode="0">
                  <c:v>895</c:v>
                </c:pt>
                <c:pt idx="48">
                  <c:v>275</c:v>
                </c:pt>
                <c:pt idx="50">
                  <c:v>209</c:v>
                </c:pt>
                <c:pt idx="52" formatCode="0">
                  <c:v>240</c:v>
                </c:pt>
                <c:pt idx="54">
                  <c:v>363</c:v>
                </c:pt>
                <c:pt idx="56" formatCode="0">
                  <c:v>1267.5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7C-4F42-9162-38401BD96E0B}"/>
            </c:ext>
          </c:extLst>
        </c:ser>
        <c:ser>
          <c:idx val="13"/>
          <c:order val="13"/>
          <c:tx>
            <c:strRef>
              <c:f>Laskennat!$AB$2</c:f>
              <c:strCache>
                <c:ptCount val="1"/>
                <c:pt idx="0">
                  <c:v>15. Madet-
ojanraitti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Laskennat!$AB$9:$AB$65</c:f>
              <c:numCache>
                <c:formatCode>General</c:formatCode>
                <c:ptCount val="57"/>
                <c:pt idx="42" formatCode="0">
                  <c:v>887.5</c:v>
                </c:pt>
                <c:pt idx="44" formatCode="0">
                  <c:v>1520</c:v>
                </c:pt>
                <c:pt idx="46" formatCode="0">
                  <c:v>1162.5</c:v>
                </c:pt>
                <c:pt idx="48">
                  <c:v>1425</c:v>
                </c:pt>
                <c:pt idx="50">
                  <c:v>1323</c:v>
                </c:pt>
                <c:pt idx="52" formatCode="0">
                  <c:v>1065</c:v>
                </c:pt>
                <c:pt idx="54">
                  <c:v>1115</c:v>
                </c:pt>
                <c:pt idx="56">
                  <c:v>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7C-4F42-9162-38401BD96E0B}"/>
            </c:ext>
          </c:extLst>
        </c:ser>
        <c:ser>
          <c:idx val="14"/>
          <c:order val="14"/>
          <c:tx>
            <c:strRef>
              <c:f>Laskennat!$AC$2</c:f>
              <c:strCache>
                <c:ptCount val="1"/>
                <c:pt idx="0">
                  <c:v>16. Poikkimaantien silta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Laskennat!$AC$9:$AC$65</c:f>
              <c:numCache>
                <c:formatCode>General</c:formatCode>
                <c:ptCount val="57"/>
                <c:pt idx="50">
                  <c:v>30</c:v>
                </c:pt>
                <c:pt idx="52" formatCode="0">
                  <c:v>88</c:v>
                </c:pt>
                <c:pt idx="54">
                  <c:v>253</c:v>
                </c:pt>
                <c:pt idx="56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77C-4F42-9162-38401BD96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194112"/>
        <c:axId val="225776384"/>
      </c:barChart>
      <c:catAx>
        <c:axId val="22319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577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77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3194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82822824090689E-2"/>
          <c:y val="0.85970149253731343"/>
          <c:w val="0.89999995086965279"/>
          <c:h val="0.10702266277629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Jalankulkijat</a:t>
            </a:r>
          </a:p>
        </c:rich>
      </c:tx>
      <c:layout>
        <c:manualLayout>
          <c:xMode val="edge"/>
          <c:yMode val="edge"/>
          <c:x val="0.43952486432009141"/>
          <c:y val="1.8766825269835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75161987041039E-2"/>
          <c:y val="0.10723874628061417"/>
          <c:w val="0.91792656587472998"/>
          <c:h val="0.725677027213703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Laskennat!$AD$2</c:f>
              <c:strCache>
                <c:ptCount val="1"/>
                <c:pt idx="0">
                  <c:v>Keskustan kehä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Laskennat!$AD$9:$AD$65</c:f>
              <c:numCache>
                <c:formatCode>General</c:formatCode>
                <c:ptCount val="57"/>
                <c:pt idx="0">
                  <c:v>10900</c:v>
                </c:pt>
                <c:pt idx="1">
                  <c:v>14400</c:v>
                </c:pt>
                <c:pt idx="2">
                  <c:v>14400</c:v>
                </c:pt>
                <c:pt idx="3">
                  <c:v>19700</c:v>
                </c:pt>
                <c:pt idx="4">
                  <c:v>18800</c:v>
                </c:pt>
                <c:pt idx="5">
                  <c:v>20300</c:v>
                </c:pt>
                <c:pt idx="6">
                  <c:v>19200</c:v>
                </c:pt>
                <c:pt idx="7">
                  <c:v>19100</c:v>
                </c:pt>
                <c:pt idx="8">
                  <c:v>17500</c:v>
                </c:pt>
                <c:pt idx="9">
                  <c:v>16300</c:v>
                </c:pt>
                <c:pt idx="10">
                  <c:v>14200</c:v>
                </c:pt>
                <c:pt idx="11">
                  <c:v>13900</c:v>
                </c:pt>
                <c:pt idx="12">
                  <c:v>12900</c:v>
                </c:pt>
                <c:pt idx="13">
                  <c:v>11800</c:v>
                </c:pt>
                <c:pt idx="14">
                  <c:v>11600</c:v>
                </c:pt>
                <c:pt idx="15">
                  <c:v>12400</c:v>
                </c:pt>
                <c:pt idx="16">
                  <c:v>11300</c:v>
                </c:pt>
                <c:pt idx="17">
                  <c:v>14000</c:v>
                </c:pt>
                <c:pt idx="18">
                  <c:v>11400</c:v>
                </c:pt>
                <c:pt idx="19">
                  <c:v>11900</c:v>
                </c:pt>
                <c:pt idx="20">
                  <c:v>12000</c:v>
                </c:pt>
                <c:pt idx="21">
                  <c:v>11400</c:v>
                </c:pt>
                <c:pt idx="22">
                  <c:v>0</c:v>
                </c:pt>
                <c:pt idx="23">
                  <c:v>0</c:v>
                </c:pt>
                <c:pt idx="24">
                  <c:v>10000</c:v>
                </c:pt>
                <c:pt idx="25">
                  <c:v>0</c:v>
                </c:pt>
                <c:pt idx="26">
                  <c:v>13000</c:v>
                </c:pt>
                <c:pt idx="27">
                  <c:v>0</c:v>
                </c:pt>
                <c:pt idx="28">
                  <c:v>10400</c:v>
                </c:pt>
                <c:pt idx="29">
                  <c:v>0</c:v>
                </c:pt>
                <c:pt idx="30">
                  <c:v>10400</c:v>
                </c:pt>
                <c:pt idx="31">
                  <c:v>0</c:v>
                </c:pt>
                <c:pt idx="32">
                  <c:v>10792</c:v>
                </c:pt>
                <c:pt idx="33">
                  <c:v>0</c:v>
                </c:pt>
                <c:pt idx="34">
                  <c:v>11112</c:v>
                </c:pt>
                <c:pt idx="35">
                  <c:v>0</c:v>
                </c:pt>
                <c:pt idx="36">
                  <c:v>12684</c:v>
                </c:pt>
                <c:pt idx="37">
                  <c:v>0</c:v>
                </c:pt>
                <c:pt idx="38">
                  <c:v>9890</c:v>
                </c:pt>
                <c:pt idx="39">
                  <c:v>0</c:v>
                </c:pt>
                <c:pt idx="40">
                  <c:v>13040</c:v>
                </c:pt>
                <c:pt idx="41">
                  <c:v>0</c:v>
                </c:pt>
                <c:pt idx="42" formatCode="0">
                  <c:v>9787.5</c:v>
                </c:pt>
                <c:pt idx="43" formatCode="0">
                  <c:v>0</c:v>
                </c:pt>
                <c:pt idx="44" formatCode="0">
                  <c:v>12732.5</c:v>
                </c:pt>
                <c:pt idx="45" formatCode="0">
                  <c:v>0</c:v>
                </c:pt>
                <c:pt idx="46" formatCode="0">
                  <c:v>11067.5</c:v>
                </c:pt>
                <c:pt idx="47" formatCode="0">
                  <c:v>0</c:v>
                </c:pt>
                <c:pt idx="48" formatCode="0">
                  <c:v>13991</c:v>
                </c:pt>
                <c:pt idx="49" formatCode="0">
                  <c:v>0</c:v>
                </c:pt>
                <c:pt idx="50" formatCode="0">
                  <c:v>13004</c:v>
                </c:pt>
                <c:pt idx="51" formatCode="0">
                  <c:v>0</c:v>
                </c:pt>
                <c:pt idx="52" formatCode="0">
                  <c:v>12510</c:v>
                </c:pt>
                <c:pt idx="53" formatCode="0">
                  <c:v>0</c:v>
                </c:pt>
                <c:pt idx="54" formatCode="0">
                  <c:v>10825</c:v>
                </c:pt>
                <c:pt idx="56">
                  <c:v>14215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1-45A7-828F-AB94F3DDEE8E}"/>
            </c:ext>
          </c:extLst>
        </c:ser>
        <c:ser>
          <c:idx val="1"/>
          <c:order val="1"/>
          <c:tx>
            <c:strRef>
              <c:f>Laskennat!$AE$2</c:f>
              <c:strCache>
                <c:ptCount val="1"/>
                <c:pt idx="0">
                  <c:v>Oulujoen
 sillat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Laskennat!$AE$9:$AE$65</c:f>
              <c:numCache>
                <c:formatCode>General</c:formatCode>
                <c:ptCount val="57"/>
                <c:pt idx="0">
                  <c:v>8300</c:v>
                </c:pt>
                <c:pt idx="1">
                  <c:v>9300</c:v>
                </c:pt>
                <c:pt idx="2">
                  <c:v>6900</c:v>
                </c:pt>
                <c:pt idx="3">
                  <c:v>6800</c:v>
                </c:pt>
                <c:pt idx="4">
                  <c:v>6800</c:v>
                </c:pt>
                <c:pt idx="5">
                  <c:v>7200</c:v>
                </c:pt>
                <c:pt idx="6">
                  <c:v>6600</c:v>
                </c:pt>
                <c:pt idx="7">
                  <c:v>8000</c:v>
                </c:pt>
                <c:pt idx="8">
                  <c:v>5000</c:v>
                </c:pt>
                <c:pt idx="9">
                  <c:v>5300</c:v>
                </c:pt>
                <c:pt idx="10">
                  <c:v>4700</c:v>
                </c:pt>
                <c:pt idx="11">
                  <c:v>4900</c:v>
                </c:pt>
                <c:pt idx="12">
                  <c:v>3500</c:v>
                </c:pt>
                <c:pt idx="13">
                  <c:v>4200</c:v>
                </c:pt>
                <c:pt idx="14">
                  <c:v>4100</c:v>
                </c:pt>
                <c:pt idx="15">
                  <c:v>3400</c:v>
                </c:pt>
                <c:pt idx="16">
                  <c:v>3200</c:v>
                </c:pt>
                <c:pt idx="17">
                  <c:v>3300</c:v>
                </c:pt>
                <c:pt idx="18">
                  <c:v>2300</c:v>
                </c:pt>
                <c:pt idx="19">
                  <c:v>2200</c:v>
                </c:pt>
                <c:pt idx="20">
                  <c:v>2300</c:v>
                </c:pt>
                <c:pt idx="21">
                  <c:v>2700</c:v>
                </c:pt>
                <c:pt idx="22">
                  <c:v>0</c:v>
                </c:pt>
                <c:pt idx="23">
                  <c:v>0</c:v>
                </c:pt>
                <c:pt idx="24">
                  <c:v>2600</c:v>
                </c:pt>
                <c:pt idx="25">
                  <c:v>0</c:v>
                </c:pt>
                <c:pt idx="26">
                  <c:v>3000</c:v>
                </c:pt>
                <c:pt idx="27">
                  <c:v>0</c:v>
                </c:pt>
                <c:pt idx="28">
                  <c:v>3600</c:v>
                </c:pt>
                <c:pt idx="29">
                  <c:v>0</c:v>
                </c:pt>
                <c:pt idx="30">
                  <c:v>3000</c:v>
                </c:pt>
                <c:pt idx="31">
                  <c:v>0</c:v>
                </c:pt>
                <c:pt idx="32">
                  <c:v>3948</c:v>
                </c:pt>
                <c:pt idx="33">
                  <c:v>0</c:v>
                </c:pt>
                <c:pt idx="34">
                  <c:v>3698</c:v>
                </c:pt>
                <c:pt idx="35">
                  <c:v>0</c:v>
                </c:pt>
                <c:pt idx="36">
                  <c:v>5323</c:v>
                </c:pt>
                <c:pt idx="37">
                  <c:v>0</c:v>
                </c:pt>
                <c:pt idx="38">
                  <c:v>4402.5</c:v>
                </c:pt>
                <c:pt idx="39">
                  <c:v>0</c:v>
                </c:pt>
                <c:pt idx="40">
                  <c:v>3665</c:v>
                </c:pt>
                <c:pt idx="41">
                  <c:v>0</c:v>
                </c:pt>
                <c:pt idx="42" formatCode="0">
                  <c:v>3965</c:v>
                </c:pt>
                <c:pt idx="43">
                  <c:v>0</c:v>
                </c:pt>
                <c:pt idx="44" formatCode="0">
                  <c:v>4777.5</c:v>
                </c:pt>
                <c:pt idx="46" formatCode="0">
                  <c:v>3962.5</c:v>
                </c:pt>
                <c:pt idx="47" formatCode="0">
                  <c:v>0</c:v>
                </c:pt>
                <c:pt idx="48" formatCode="0">
                  <c:v>6017</c:v>
                </c:pt>
                <c:pt idx="49" formatCode="0">
                  <c:v>0</c:v>
                </c:pt>
                <c:pt idx="50" formatCode="0">
                  <c:v>5003</c:v>
                </c:pt>
                <c:pt idx="51" formatCode="0">
                  <c:v>0</c:v>
                </c:pt>
                <c:pt idx="52" formatCode="0">
                  <c:v>4519</c:v>
                </c:pt>
                <c:pt idx="53" formatCode="0">
                  <c:v>0</c:v>
                </c:pt>
                <c:pt idx="54" formatCode="0">
                  <c:v>3825</c:v>
                </c:pt>
                <c:pt idx="56">
                  <c:v>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1-45A7-828F-AB94F3DDE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06592"/>
        <c:axId val="225812480"/>
      </c:barChart>
      <c:catAx>
        <c:axId val="22580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581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581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5806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797875365257629"/>
          <c:y val="0.16714183380887518"/>
          <c:w val="0.29611946166628456"/>
          <c:h val="0.1314681863771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Polkupyöräilijät silloittain</a:t>
            </a:r>
          </a:p>
        </c:rich>
      </c:tx>
      <c:layout>
        <c:manualLayout>
          <c:xMode val="edge"/>
          <c:yMode val="edge"/>
          <c:x val="0.4245735221663845"/>
          <c:y val="1.891891891891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836065573770489E-2"/>
          <c:y val="0.10810810810810811"/>
          <c:w val="0.9556010928961749"/>
          <c:h val="0.618918918918918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Laskennat!$AG$2</c:f>
              <c:strCache>
                <c:ptCount val="1"/>
                <c:pt idx="0">
                  <c:v>1.  Limin-
gantie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Laskennat!$AG$9:$AG$65</c:f>
              <c:numCache>
                <c:formatCode>General</c:formatCode>
                <c:ptCount val="57"/>
                <c:pt idx="0">
                  <c:v>900</c:v>
                </c:pt>
                <c:pt idx="1">
                  <c:v>950</c:v>
                </c:pt>
                <c:pt idx="2">
                  <c:v>800</c:v>
                </c:pt>
                <c:pt idx="3">
                  <c:v>900</c:v>
                </c:pt>
                <c:pt idx="4">
                  <c:v>500</c:v>
                </c:pt>
                <c:pt idx="5">
                  <c:v>1100</c:v>
                </c:pt>
                <c:pt idx="6">
                  <c:v>900</c:v>
                </c:pt>
                <c:pt idx="7">
                  <c:v>800</c:v>
                </c:pt>
                <c:pt idx="8">
                  <c:v>700</c:v>
                </c:pt>
                <c:pt idx="9">
                  <c:v>900</c:v>
                </c:pt>
                <c:pt idx="10">
                  <c:v>800</c:v>
                </c:pt>
                <c:pt idx="11">
                  <c:v>800</c:v>
                </c:pt>
                <c:pt idx="12">
                  <c:v>1000</c:v>
                </c:pt>
                <c:pt idx="13">
                  <c:v>1000</c:v>
                </c:pt>
                <c:pt idx="14">
                  <c:v>900</c:v>
                </c:pt>
                <c:pt idx="15">
                  <c:v>1000</c:v>
                </c:pt>
                <c:pt idx="16">
                  <c:v>1200</c:v>
                </c:pt>
                <c:pt idx="17">
                  <c:v>1000</c:v>
                </c:pt>
                <c:pt idx="18">
                  <c:v>1100</c:v>
                </c:pt>
                <c:pt idx="19">
                  <c:v>1000</c:v>
                </c:pt>
                <c:pt idx="20">
                  <c:v>1000</c:v>
                </c:pt>
                <c:pt idx="21">
                  <c:v>900</c:v>
                </c:pt>
                <c:pt idx="24">
                  <c:v>700</c:v>
                </c:pt>
                <c:pt idx="26">
                  <c:v>800</c:v>
                </c:pt>
                <c:pt idx="28">
                  <c:v>900</c:v>
                </c:pt>
                <c:pt idx="30">
                  <c:v>900</c:v>
                </c:pt>
                <c:pt idx="32">
                  <c:v>1445</c:v>
                </c:pt>
                <c:pt idx="34">
                  <c:v>1538</c:v>
                </c:pt>
                <c:pt idx="36">
                  <c:v>1283</c:v>
                </c:pt>
                <c:pt idx="38" formatCode="0">
                  <c:v>1170.4000000000001</c:v>
                </c:pt>
                <c:pt idx="40">
                  <c:v>1558</c:v>
                </c:pt>
                <c:pt idx="42" formatCode="0">
                  <c:v>1286.22</c:v>
                </c:pt>
                <c:pt idx="44" formatCode="0">
                  <c:v>1625.8000000000002</c:v>
                </c:pt>
                <c:pt idx="46">
                  <c:v>1287</c:v>
                </c:pt>
                <c:pt idx="48">
                  <c:v>2172</c:v>
                </c:pt>
                <c:pt idx="50">
                  <c:v>890</c:v>
                </c:pt>
                <c:pt idx="52">
                  <c:v>1130</c:v>
                </c:pt>
                <c:pt idx="54">
                  <c:v>1847</c:v>
                </c:pt>
                <c:pt idx="56" formatCode="0">
                  <c:v>1345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C-4562-A0DD-578B298AF968}"/>
            </c:ext>
          </c:extLst>
        </c:ser>
        <c:ser>
          <c:idx val="1"/>
          <c:order val="1"/>
          <c:tx>
            <c:strRef>
              <c:f>Laskennat!$AH$2</c:f>
              <c:strCache>
                <c:ptCount val="1"/>
                <c:pt idx="0">
                  <c:v>2.  Ilma-
rinkatu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Laskennat!$AH$9:$AH$65</c:f>
              <c:numCache>
                <c:formatCode>General</c:formatCode>
                <c:ptCount val="57"/>
                <c:pt idx="28">
                  <c:v>200</c:v>
                </c:pt>
                <c:pt idx="30">
                  <c:v>300</c:v>
                </c:pt>
                <c:pt idx="32">
                  <c:v>213</c:v>
                </c:pt>
                <c:pt idx="34">
                  <c:v>453</c:v>
                </c:pt>
                <c:pt idx="36">
                  <c:v>262</c:v>
                </c:pt>
                <c:pt idx="38" formatCode="0">
                  <c:v>431.2</c:v>
                </c:pt>
                <c:pt idx="40">
                  <c:v>563</c:v>
                </c:pt>
                <c:pt idx="42" formatCode="0">
                  <c:v>200.20000000000002</c:v>
                </c:pt>
                <c:pt idx="44" formatCode="0">
                  <c:v>468.6</c:v>
                </c:pt>
                <c:pt idx="46">
                  <c:v>836</c:v>
                </c:pt>
                <c:pt idx="48">
                  <c:v>747</c:v>
                </c:pt>
                <c:pt idx="50">
                  <c:v>568</c:v>
                </c:pt>
                <c:pt idx="52">
                  <c:v>746</c:v>
                </c:pt>
                <c:pt idx="54">
                  <c:v>930</c:v>
                </c:pt>
                <c:pt idx="56" formatCode="0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C-4562-A0DD-578B298AF968}"/>
            </c:ext>
          </c:extLst>
        </c:ser>
        <c:ser>
          <c:idx val="2"/>
          <c:order val="2"/>
          <c:tx>
            <c:strRef>
              <c:f>Laskennat!$AI$2</c:f>
              <c:strCache>
                <c:ptCount val="1"/>
                <c:pt idx="0">
                  <c:v>3.  Etel. alikäytävä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Laskennat!$AI$9:$AI$65</c:f>
              <c:numCache>
                <c:formatCode>General</c:formatCode>
                <c:ptCount val="57"/>
                <c:pt idx="0">
                  <c:v>7000</c:v>
                </c:pt>
                <c:pt idx="1">
                  <c:v>7200</c:v>
                </c:pt>
                <c:pt idx="2">
                  <c:v>6700</c:v>
                </c:pt>
                <c:pt idx="3">
                  <c:v>8800</c:v>
                </c:pt>
                <c:pt idx="4">
                  <c:v>8000</c:v>
                </c:pt>
                <c:pt idx="5">
                  <c:v>1200</c:v>
                </c:pt>
                <c:pt idx="6">
                  <c:v>1000</c:v>
                </c:pt>
                <c:pt idx="7">
                  <c:v>8100</c:v>
                </c:pt>
                <c:pt idx="8">
                  <c:v>10600</c:v>
                </c:pt>
                <c:pt idx="9">
                  <c:v>9200</c:v>
                </c:pt>
                <c:pt idx="10">
                  <c:v>9200</c:v>
                </c:pt>
                <c:pt idx="11">
                  <c:v>9700</c:v>
                </c:pt>
                <c:pt idx="12">
                  <c:v>9400</c:v>
                </c:pt>
                <c:pt idx="13">
                  <c:v>10200</c:v>
                </c:pt>
                <c:pt idx="14">
                  <c:v>7600</c:v>
                </c:pt>
                <c:pt idx="15">
                  <c:v>6000</c:v>
                </c:pt>
                <c:pt idx="16">
                  <c:v>4700</c:v>
                </c:pt>
                <c:pt idx="17">
                  <c:v>9800</c:v>
                </c:pt>
                <c:pt idx="18">
                  <c:v>7000</c:v>
                </c:pt>
                <c:pt idx="19">
                  <c:v>6900</c:v>
                </c:pt>
                <c:pt idx="20">
                  <c:v>6900</c:v>
                </c:pt>
                <c:pt idx="21">
                  <c:v>6600</c:v>
                </c:pt>
                <c:pt idx="24">
                  <c:v>6300</c:v>
                </c:pt>
                <c:pt idx="26">
                  <c:v>7300</c:v>
                </c:pt>
                <c:pt idx="28">
                  <c:v>9100</c:v>
                </c:pt>
                <c:pt idx="30">
                  <c:v>7300</c:v>
                </c:pt>
                <c:pt idx="32">
                  <c:v>7642</c:v>
                </c:pt>
                <c:pt idx="34">
                  <c:v>6296</c:v>
                </c:pt>
                <c:pt idx="36">
                  <c:v>9101</c:v>
                </c:pt>
                <c:pt idx="38" formatCode="0">
                  <c:v>8166.4</c:v>
                </c:pt>
                <c:pt idx="40">
                  <c:v>6822</c:v>
                </c:pt>
                <c:pt idx="42" formatCode="0">
                  <c:v>4199.8</c:v>
                </c:pt>
                <c:pt idx="44" formatCode="0">
                  <c:v>4820.2000000000007</c:v>
                </c:pt>
                <c:pt idx="46">
                  <c:v>4808</c:v>
                </c:pt>
                <c:pt idx="48">
                  <c:v>4773</c:v>
                </c:pt>
                <c:pt idx="50">
                  <c:v>4353</c:v>
                </c:pt>
                <c:pt idx="52">
                  <c:v>4048</c:v>
                </c:pt>
                <c:pt idx="54">
                  <c:v>2794</c:v>
                </c:pt>
                <c:pt idx="56" formatCode="0">
                  <c:v>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C-4562-A0DD-578B298AF968}"/>
            </c:ext>
          </c:extLst>
        </c:ser>
        <c:ser>
          <c:idx val="3"/>
          <c:order val="3"/>
          <c:tx>
            <c:strRef>
              <c:f>Laskennat!$AJ$2</c:f>
              <c:strCache>
                <c:ptCount val="1"/>
                <c:pt idx="0">
                  <c:v>4.  Asema
tunneli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Laskennat!$AJ$9:$AJ$65</c:f>
              <c:numCache>
                <c:formatCode>General</c:formatCode>
                <c:ptCount val="57"/>
                <c:pt idx="13">
                  <c:v>1300</c:v>
                </c:pt>
                <c:pt idx="14">
                  <c:v>1500</c:v>
                </c:pt>
                <c:pt idx="15">
                  <c:v>1300</c:v>
                </c:pt>
                <c:pt idx="16">
                  <c:v>1900</c:v>
                </c:pt>
                <c:pt idx="17">
                  <c:v>2100</c:v>
                </c:pt>
                <c:pt idx="18">
                  <c:v>2000</c:v>
                </c:pt>
                <c:pt idx="19">
                  <c:v>1900</c:v>
                </c:pt>
                <c:pt idx="20">
                  <c:v>1900</c:v>
                </c:pt>
                <c:pt idx="21">
                  <c:v>2000</c:v>
                </c:pt>
                <c:pt idx="24">
                  <c:v>2100</c:v>
                </c:pt>
                <c:pt idx="26">
                  <c:v>1400</c:v>
                </c:pt>
                <c:pt idx="28">
                  <c:v>2200</c:v>
                </c:pt>
                <c:pt idx="30">
                  <c:v>2400</c:v>
                </c:pt>
                <c:pt idx="32">
                  <c:v>2963</c:v>
                </c:pt>
                <c:pt idx="34">
                  <c:v>2376</c:v>
                </c:pt>
                <c:pt idx="36">
                  <c:v>3016</c:v>
                </c:pt>
                <c:pt idx="38" formatCode="0">
                  <c:v>1465.2</c:v>
                </c:pt>
                <c:pt idx="40">
                  <c:v>2840</c:v>
                </c:pt>
                <c:pt idx="42" formatCode="0">
                  <c:v>1887.6000000000001</c:v>
                </c:pt>
                <c:pt idx="44" formatCode="0">
                  <c:v>2653.2000000000003</c:v>
                </c:pt>
                <c:pt idx="46">
                  <c:v>1804</c:v>
                </c:pt>
                <c:pt idx="48">
                  <c:v>2800</c:v>
                </c:pt>
                <c:pt idx="50">
                  <c:v>3415</c:v>
                </c:pt>
                <c:pt idx="52">
                  <c:v>2046</c:v>
                </c:pt>
                <c:pt idx="54">
                  <c:v>1631</c:v>
                </c:pt>
                <c:pt idx="56" formatCode="0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2C-4562-A0DD-578B298AF968}"/>
            </c:ext>
          </c:extLst>
        </c:ser>
        <c:ser>
          <c:idx val="4"/>
          <c:order val="4"/>
          <c:tx>
            <c:strRef>
              <c:f>Laskennat!$AK$2</c:f>
              <c:strCache>
                <c:ptCount val="1"/>
                <c:pt idx="0">
                  <c:v>5. Pohjoinen
 alikäytävä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Laskennat!$AK$9:$AK$65</c:f>
              <c:numCache>
                <c:formatCode>General</c:formatCode>
                <c:ptCount val="57"/>
                <c:pt idx="0">
                  <c:v>3200</c:v>
                </c:pt>
                <c:pt idx="1">
                  <c:v>3600</c:v>
                </c:pt>
                <c:pt idx="2">
                  <c:v>4100</c:v>
                </c:pt>
                <c:pt idx="3">
                  <c:v>4700</c:v>
                </c:pt>
                <c:pt idx="4">
                  <c:v>3400</c:v>
                </c:pt>
                <c:pt idx="5">
                  <c:v>7300</c:v>
                </c:pt>
                <c:pt idx="6">
                  <c:v>4600</c:v>
                </c:pt>
                <c:pt idx="7">
                  <c:v>5000</c:v>
                </c:pt>
                <c:pt idx="8">
                  <c:v>7500</c:v>
                </c:pt>
                <c:pt idx="9">
                  <c:v>6300</c:v>
                </c:pt>
                <c:pt idx="10">
                  <c:v>7000</c:v>
                </c:pt>
                <c:pt idx="11">
                  <c:v>6500</c:v>
                </c:pt>
                <c:pt idx="12">
                  <c:v>8800</c:v>
                </c:pt>
                <c:pt idx="13">
                  <c:v>5800</c:v>
                </c:pt>
                <c:pt idx="14">
                  <c:v>6000</c:v>
                </c:pt>
                <c:pt idx="15">
                  <c:v>4900</c:v>
                </c:pt>
                <c:pt idx="16">
                  <c:v>4500</c:v>
                </c:pt>
                <c:pt idx="17">
                  <c:v>4800</c:v>
                </c:pt>
                <c:pt idx="18">
                  <c:v>4800</c:v>
                </c:pt>
                <c:pt idx="19">
                  <c:v>4800</c:v>
                </c:pt>
                <c:pt idx="20">
                  <c:v>4800</c:v>
                </c:pt>
                <c:pt idx="21">
                  <c:v>4000</c:v>
                </c:pt>
                <c:pt idx="24">
                  <c:v>4200</c:v>
                </c:pt>
                <c:pt idx="26">
                  <c:v>4500</c:v>
                </c:pt>
                <c:pt idx="28">
                  <c:v>5000</c:v>
                </c:pt>
                <c:pt idx="30">
                  <c:v>5700</c:v>
                </c:pt>
                <c:pt idx="32">
                  <c:v>4760</c:v>
                </c:pt>
                <c:pt idx="34">
                  <c:v>5355</c:v>
                </c:pt>
                <c:pt idx="36">
                  <c:v>5249</c:v>
                </c:pt>
                <c:pt idx="38" formatCode="0">
                  <c:v>4327.3999999999996</c:v>
                </c:pt>
                <c:pt idx="40">
                  <c:v>4118</c:v>
                </c:pt>
                <c:pt idx="42" formatCode="0">
                  <c:v>4547.4000000000005</c:v>
                </c:pt>
                <c:pt idx="44" formatCode="0">
                  <c:v>4666.2000000000007</c:v>
                </c:pt>
                <c:pt idx="46">
                  <c:v>5341</c:v>
                </c:pt>
                <c:pt idx="48">
                  <c:v>4755</c:v>
                </c:pt>
                <c:pt idx="50">
                  <c:v>2884</c:v>
                </c:pt>
                <c:pt idx="52">
                  <c:v>3651</c:v>
                </c:pt>
                <c:pt idx="54">
                  <c:v>2622</c:v>
                </c:pt>
                <c:pt idx="56" formatCode="0">
                  <c:v>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2C-4562-A0DD-578B298AF968}"/>
            </c:ext>
          </c:extLst>
        </c:ser>
        <c:ser>
          <c:idx val="5"/>
          <c:order val="5"/>
          <c:tx>
            <c:strRef>
              <c:f>Laskennat!$AL$2</c:f>
              <c:strCache>
                <c:ptCount val="1"/>
                <c:pt idx="0">
                  <c:v>6.  Kasar
mintie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Laskennat!$AL$9:$AL$65</c:f>
              <c:numCache>
                <c:formatCode>General</c:formatCode>
                <c:ptCount val="57"/>
                <c:pt idx="0">
                  <c:v>1000</c:v>
                </c:pt>
                <c:pt idx="1">
                  <c:v>1000</c:v>
                </c:pt>
                <c:pt idx="2">
                  <c:v>1150</c:v>
                </c:pt>
                <c:pt idx="3">
                  <c:v>1300</c:v>
                </c:pt>
                <c:pt idx="4">
                  <c:v>1100</c:v>
                </c:pt>
                <c:pt idx="5">
                  <c:v>1600</c:v>
                </c:pt>
                <c:pt idx="6">
                  <c:v>1400</c:v>
                </c:pt>
                <c:pt idx="7">
                  <c:v>1800</c:v>
                </c:pt>
                <c:pt idx="8">
                  <c:v>2000</c:v>
                </c:pt>
                <c:pt idx="9">
                  <c:v>1800</c:v>
                </c:pt>
                <c:pt idx="10">
                  <c:v>1400</c:v>
                </c:pt>
                <c:pt idx="11">
                  <c:v>1400</c:v>
                </c:pt>
                <c:pt idx="12">
                  <c:v>1800</c:v>
                </c:pt>
                <c:pt idx="13">
                  <c:v>2200</c:v>
                </c:pt>
                <c:pt idx="14">
                  <c:v>1600</c:v>
                </c:pt>
                <c:pt idx="15">
                  <c:v>1800</c:v>
                </c:pt>
                <c:pt idx="16">
                  <c:v>1000</c:v>
                </c:pt>
                <c:pt idx="17">
                  <c:v>1100</c:v>
                </c:pt>
                <c:pt idx="18">
                  <c:v>1100</c:v>
                </c:pt>
                <c:pt idx="19">
                  <c:v>1100</c:v>
                </c:pt>
                <c:pt idx="20">
                  <c:v>1100</c:v>
                </c:pt>
                <c:pt idx="21">
                  <c:v>1400</c:v>
                </c:pt>
                <c:pt idx="24">
                  <c:v>1300</c:v>
                </c:pt>
                <c:pt idx="26">
                  <c:v>2100</c:v>
                </c:pt>
                <c:pt idx="28">
                  <c:v>1700</c:v>
                </c:pt>
                <c:pt idx="30">
                  <c:v>1800</c:v>
                </c:pt>
                <c:pt idx="32">
                  <c:v>2083</c:v>
                </c:pt>
                <c:pt idx="34">
                  <c:v>2011</c:v>
                </c:pt>
                <c:pt idx="36">
                  <c:v>2988</c:v>
                </c:pt>
                <c:pt idx="38" formatCode="0">
                  <c:v>1502.6</c:v>
                </c:pt>
                <c:pt idx="40">
                  <c:v>1476</c:v>
                </c:pt>
                <c:pt idx="42" formatCode="0">
                  <c:v>1496.0000000000002</c:v>
                </c:pt>
                <c:pt idx="44" formatCode="0">
                  <c:v>1874.4</c:v>
                </c:pt>
                <c:pt idx="46">
                  <c:v>3445</c:v>
                </c:pt>
                <c:pt idx="48">
                  <c:v>2103</c:v>
                </c:pt>
                <c:pt idx="50">
                  <c:v>2137</c:v>
                </c:pt>
                <c:pt idx="52">
                  <c:v>1774</c:v>
                </c:pt>
                <c:pt idx="54">
                  <c:v>1763</c:v>
                </c:pt>
                <c:pt idx="56" formatCode="0">
                  <c:v>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2C-4562-A0DD-578B298AF968}"/>
            </c:ext>
          </c:extLst>
        </c:ser>
        <c:ser>
          <c:idx val="6"/>
          <c:order val="6"/>
          <c:tx>
            <c:strRef>
              <c:f>Laskennat!$AM$2</c:f>
              <c:strCache>
                <c:ptCount val="1"/>
                <c:pt idx="0">
                  <c:v>7.  Pikisaa-
rensilta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Laskennat!$AM$9:$AM$65</c:f>
              <c:numCache>
                <c:formatCode>General</c:formatCode>
                <c:ptCount val="57"/>
                <c:pt idx="30">
                  <c:v>1900</c:v>
                </c:pt>
                <c:pt idx="32">
                  <c:v>3055</c:v>
                </c:pt>
                <c:pt idx="34">
                  <c:v>1617</c:v>
                </c:pt>
                <c:pt idx="36">
                  <c:v>3120</c:v>
                </c:pt>
                <c:pt idx="38" formatCode="0">
                  <c:v>2576.1999999999998</c:v>
                </c:pt>
                <c:pt idx="40">
                  <c:v>2103</c:v>
                </c:pt>
                <c:pt idx="42" formatCode="0">
                  <c:v>2604.8000000000002</c:v>
                </c:pt>
                <c:pt idx="44" formatCode="0">
                  <c:v>2655.4</c:v>
                </c:pt>
                <c:pt idx="46">
                  <c:v>841</c:v>
                </c:pt>
                <c:pt idx="48">
                  <c:v>2505</c:v>
                </c:pt>
                <c:pt idx="50">
                  <c:v>2884</c:v>
                </c:pt>
                <c:pt idx="52">
                  <c:v>2337</c:v>
                </c:pt>
                <c:pt idx="54" formatCode="0">
                  <c:v>2553</c:v>
                </c:pt>
                <c:pt idx="56" formatCode="0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2C-4562-A0DD-578B298AF968}"/>
            </c:ext>
          </c:extLst>
        </c:ser>
        <c:ser>
          <c:idx val="7"/>
          <c:order val="7"/>
          <c:tx>
            <c:strRef>
              <c:f>Laskennat!$AN$2</c:f>
              <c:strCache>
                <c:ptCount val="1"/>
                <c:pt idx="0">
                  <c:v>8.  Tervapor-
varin sillat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Laskennat!$AN$9:$AN$65</c:f>
              <c:numCache>
                <c:formatCode>General</c:formatCode>
                <c:ptCount val="57"/>
                <c:pt idx="17">
                  <c:v>1300</c:v>
                </c:pt>
                <c:pt idx="18">
                  <c:v>3000</c:v>
                </c:pt>
                <c:pt idx="19">
                  <c:v>3300</c:v>
                </c:pt>
                <c:pt idx="20">
                  <c:v>3300</c:v>
                </c:pt>
                <c:pt idx="21">
                  <c:v>3200</c:v>
                </c:pt>
                <c:pt idx="24">
                  <c:v>2700</c:v>
                </c:pt>
                <c:pt idx="26">
                  <c:v>1400</c:v>
                </c:pt>
                <c:pt idx="28">
                  <c:v>4800</c:v>
                </c:pt>
                <c:pt idx="30">
                  <c:v>3100</c:v>
                </c:pt>
                <c:pt idx="32">
                  <c:v>3319</c:v>
                </c:pt>
                <c:pt idx="34">
                  <c:v>2460</c:v>
                </c:pt>
                <c:pt idx="36">
                  <c:v>4646</c:v>
                </c:pt>
                <c:pt idx="38" formatCode="0">
                  <c:v>3058</c:v>
                </c:pt>
                <c:pt idx="40">
                  <c:v>2642</c:v>
                </c:pt>
                <c:pt idx="42" formatCode="0">
                  <c:v>3060.2000000000003</c:v>
                </c:pt>
                <c:pt idx="44" formatCode="0">
                  <c:v>3315.4</c:v>
                </c:pt>
                <c:pt idx="46">
                  <c:v>2387</c:v>
                </c:pt>
                <c:pt idx="48">
                  <c:v>3649</c:v>
                </c:pt>
                <c:pt idx="50">
                  <c:v>4313</c:v>
                </c:pt>
                <c:pt idx="52">
                  <c:v>3381</c:v>
                </c:pt>
                <c:pt idx="56" formatCode="0">
                  <c:v>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2C-4562-A0DD-578B298AF968}"/>
            </c:ext>
          </c:extLst>
        </c:ser>
        <c:ser>
          <c:idx val="8"/>
          <c:order val="8"/>
          <c:tx>
            <c:strRef>
              <c:f>Laskennat!$AO$2</c:f>
              <c:strCache>
                <c:ptCount val="1"/>
                <c:pt idx="0">
                  <c:v>9.  Merikos-
ken sillat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Laskennat!$AO$9:$AO$65</c:f>
              <c:numCache>
                <c:formatCode>General</c:formatCode>
                <c:ptCount val="57"/>
                <c:pt idx="0">
                  <c:v>6500</c:v>
                </c:pt>
                <c:pt idx="1">
                  <c:v>7800</c:v>
                </c:pt>
                <c:pt idx="2">
                  <c:v>6500</c:v>
                </c:pt>
                <c:pt idx="3">
                  <c:v>7500</c:v>
                </c:pt>
                <c:pt idx="4">
                  <c:v>6000</c:v>
                </c:pt>
                <c:pt idx="5">
                  <c:v>7500</c:v>
                </c:pt>
                <c:pt idx="6">
                  <c:v>6900</c:v>
                </c:pt>
                <c:pt idx="7">
                  <c:v>6900</c:v>
                </c:pt>
                <c:pt idx="8">
                  <c:v>6200</c:v>
                </c:pt>
                <c:pt idx="9">
                  <c:v>7300</c:v>
                </c:pt>
                <c:pt idx="10">
                  <c:v>7300</c:v>
                </c:pt>
                <c:pt idx="11">
                  <c:v>7000</c:v>
                </c:pt>
                <c:pt idx="12">
                  <c:v>4300</c:v>
                </c:pt>
                <c:pt idx="13">
                  <c:v>7300</c:v>
                </c:pt>
                <c:pt idx="14">
                  <c:v>5500</c:v>
                </c:pt>
                <c:pt idx="15">
                  <c:v>5800</c:v>
                </c:pt>
                <c:pt idx="16">
                  <c:v>5900</c:v>
                </c:pt>
                <c:pt idx="17">
                  <c:v>5700</c:v>
                </c:pt>
                <c:pt idx="18">
                  <c:v>1800</c:v>
                </c:pt>
                <c:pt idx="19">
                  <c:v>1800</c:v>
                </c:pt>
                <c:pt idx="20">
                  <c:v>1800</c:v>
                </c:pt>
                <c:pt idx="21">
                  <c:v>2000</c:v>
                </c:pt>
                <c:pt idx="24">
                  <c:v>2000</c:v>
                </c:pt>
                <c:pt idx="26">
                  <c:v>1900</c:v>
                </c:pt>
                <c:pt idx="28">
                  <c:v>3000</c:v>
                </c:pt>
                <c:pt idx="30">
                  <c:v>4900</c:v>
                </c:pt>
                <c:pt idx="32">
                  <c:v>2756</c:v>
                </c:pt>
                <c:pt idx="34">
                  <c:v>2438</c:v>
                </c:pt>
                <c:pt idx="36">
                  <c:v>2882</c:v>
                </c:pt>
                <c:pt idx="38" formatCode="0">
                  <c:v>2378.1999999999998</c:v>
                </c:pt>
                <c:pt idx="40">
                  <c:v>2246</c:v>
                </c:pt>
                <c:pt idx="42" formatCode="0">
                  <c:v>2090</c:v>
                </c:pt>
                <c:pt idx="44" formatCode="0">
                  <c:v>3141.6000000000004</c:v>
                </c:pt>
                <c:pt idx="46">
                  <c:v>4345</c:v>
                </c:pt>
                <c:pt idx="48">
                  <c:v>2931</c:v>
                </c:pt>
                <c:pt idx="50">
                  <c:v>2429</c:v>
                </c:pt>
                <c:pt idx="52">
                  <c:v>2366</c:v>
                </c:pt>
                <c:pt idx="54">
                  <c:v>1440</c:v>
                </c:pt>
                <c:pt idx="56" formatCode="0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2C-4562-A0DD-578B298AF968}"/>
            </c:ext>
          </c:extLst>
        </c:ser>
        <c:ser>
          <c:idx val="9"/>
          <c:order val="9"/>
          <c:tx>
            <c:strRef>
              <c:f>Laskennat!$AP$2</c:f>
              <c:strCache>
                <c:ptCount val="1"/>
                <c:pt idx="0">
                  <c:v>10.  Pato-
silta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Laskennat!$AP$9:$AP$65</c:f>
              <c:numCache>
                <c:formatCode>General</c:formatCode>
                <c:ptCount val="57"/>
                <c:pt idx="0">
                  <c:v>2600</c:v>
                </c:pt>
                <c:pt idx="1">
                  <c:v>2800</c:v>
                </c:pt>
                <c:pt idx="2">
                  <c:v>2300</c:v>
                </c:pt>
                <c:pt idx="3">
                  <c:v>2800</c:v>
                </c:pt>
                <c:pt idx="4">
                  <c:v>2800</c:v>
                </c:pt>
                <c:pt idx="5">
                  <c:v>3300</c:v>
                </c:pt>
                <c:pt idx="6">
                  <c:v>3200</c:v>
                </c:pt>
                <c:pt idx="7">
                  <c:v>2000</c:v>
                </c:pt>
                <c:pt idx="8">
                  <c:v>3700</c:v>
                </c:pt>
                <c:pt idx="9">
                  <c:v>3800</c:v>
                </c:pt>
                <c:pt idx="10">
                  <c:v>3200</c:v>
                </c:pt>
                <c:pt idx="11">
                  <c:v>3500</c:v>
                </c:pt>
                <c:pt idx="12">
                  <c:v>4700</c:v>
                </c:pt>
                <c:pt idx="13">
                  <c:v>5300</c:v>
                </c:pt>
                <c:pt idx="14">
                  <c:v>5600</c:v>
                </c:pt>
                <c:pt idx="15">
                  <c:v>5100</c:v>
                </c:pt>
                <c:pt idx="16">
                  <c:v>5500</c:v>
                </c:pt>
                <c:pt idx="17">
                  <c:v>5800</c:v>
                </c:pt>
                <c:pt idx="18">
                  <c:v>5000</c:v>
                </c:pt>
                <c:pt idx="19">
                  <c:v>4400</c:v>
                </c:pt>
                <c:pt idx="20">
                  <c:v>4400</c:v>
                </c:pt>
                <c:pt idx="21">
                  <c:v>4000</c:v>
                </c:pt>
                <c:pt idx="24">
                  <c:v>4000</c:v>
                </c:pt>
                <c:pt idx="26">
                  <c:v>3700</c:v>
                </c:pt>
                <c:pt idx="28">
                  <c:v>4400</c:v>
                </c:pt>
                <c:pt idx="30">
                  <c:v>0</c:v>
                </c:pt>
                <c:pt idx="32">
                  <c:v>6160</c:v>
                </c:pt>
                <c:pt idx="34">
                  <c:v>5214</c:v>
                </c:pt>
                <c:pt idx="36">
                  <c:v>5377</c:v>
                </c:pt>
                <c:pt idx="38" formatCode="0">
                  <c:v>4877.3999999999996</c:v>
                </c:pt>
                <c:pt idx="40">
                  <c:v>3331</c:v>
                </c:pt>
                <c:pt idx="42" formatCode="0">
                  <c:v>4175.6000000000004</c:v>
                </c:pt>
                <c:pt idx="44" formatCode="0">
                  <c:v>4611.2000000000007</c:v>
                </c:pt>
                <c:pt idx="46">
                  <c:v>2264</c:v>
                </c:pt>
                <c:pt idx="48">
                  <c:v>4475</c:v>
                </c:pt>
                <c:pt idx="50">
                  <c:v>4089</c:v>
                </c:pt>
                <c:pt idx="52">
                  <c:v>3399</c:v>
                </c:pt>
                <c:pt idx="54">
                  <c:v>2277</c:v>
                </c:pt>
                <c:pt idx="56" formatCode="0">
                  <c:v>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2C-4562-A0DD-578B298AF968}"/>
            </c:ext>
          </c:extLst>
        </c:ser>
        <c:ser>
          <c:idx val="10"/>
          <c:order val="10"/>
          <c:tx>
            <c:strRef>
              <c:f>Laskennat!$AQ$2</c:f>
              <c:strCache>
                <c:ptCount val="1"/>
                <c:pt idx="0">
                  <c:v>11.  Rauta-
silta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Laskennat!$AQ$9:$AQ$65</c:f>
              <c:numCache>
                <c:formatCode>General</c:formatCode>
                <c:ptCount val="57"/>
                <c:pt idx="0">
                  <c:v>1700</c:v>
                </c:pt>
                <c:pt idx="1">
                  <c:v>3200</c:v>
                </c:pt>
                <c:pt idx="2">
                  <c:v>2300</c:v>
                </c:pt>
                <c:pt idx="3">
                  <c:v>2600</c:v>
                </c:pt>
                <c:pt idx="4">
                  <c:v>2600</c:v>
                </c:pt>
                <c:pt idx="5">
                  <c:v>3000</c:v>
                </c:pt>
                <c:pt idx="6">
                  <c:v>2700</c:v>
                </c:pt>
                <c:pt idx="7">
                  <c:v>3100</c:v>
                </c:pt>
                <c:pt idx="8">
                  <c:v>3500</c:v>
                </c:pt>
                <c:pt idx="9">
                  <c:v>3700</c:v>
                </c:pt>
                <c:pt idx="10">
                  <c:v>3400</c:v>
                </c:pt>
                <c:pt idx="11">
                  <c:v>2900</c:v>
                </c:pt>
                <c:pt idx="12">
                  <c:v>4200</c:v>
                </c:pt>
                <c:pt idx="13">
                  <c:v>3000</c:v>
                </c:pt>
                <c:pt idx="14">
                  <c:v>3300</c:v>
                </c:pt>
                <c:pt idx="15">
                  <c:v>3200</c:v>
                </c:pt>
                <c:pt idx="16">
                  <c:v>3600</c:v>
                </c:pt>
                <c:pt idx="17">
                  <c:v>2500</c:v>
                </c:pt>
                <c:pt idx="18">
                  <c:v>2400</c:v>
                </c:pt>
                <c:pt idx="19">
                  <c:v>2400</c:v>
                </c:pt>
                <c:pt idx="20">
                  <c:v>2400</c:v>
                </c:pt>
                <c:pt idx="21">
                  <c:v>2200</c:v>
                </c:pt>
                <c:pt idx="24">
                  <c:v>2500</c:v>
                </c:pt>
                <c:pt idx="26">
                  <c:v>1900</c:v>
                </c:pt>
                <c:pt idx="28">
                  <c:v>2800</c:v>
                </c:pt>
                <c:pt idx="30">
                  <c:v>5400</c:v>
                </c:pt>
                <c:pt idx="32">
                  <c:v>2191</c:v>
                </c:pt>
                <c:pt idx="34">
                  <c:v>2105</c:v>
                </c:pt>
                <c:pt idx="36">
                  <c:v>2561</c:v>
                </c:pt>
                <c:pt idx="38" formatCode="0">
                  <c:v>2512.4</c:v>
                </c:pt>
                <c:pt idx="40">
                  <c:v>2218</c:v>
                </c:pt>
                <c:pt idx="42" formatCode="0">
                  <c:v>2151.6000000000004</c:v>
                </c:pt>
                <c:pt idx="44" formatCode="0">
                  <c:v>2087.8000000000002</c:v>
                </c:pt>
                <c:pt idx="46">
                  <c:v>1354</c:v>
                </c:pt>
                <c:pt idx="48">
                  <c:v>2074</c:v>
                </c:pt>
                <c:pt idx="50">
                  <c:v>2652</c:v>
                </c:pt>
                <c:pt idx="52">
                  <c:v>2662</c:v>
                </c:pt>
                <c:pt idx="54">
                  <c:v>2115</c:v>
                </c:pt>
                <c:pt idx="56" formatCode="0">
                  <c:v>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C-4562-A0DD-578B298AF968}"/>
            </c:ext>
          </c:extLst>
        </c:ser>
        <c:ser>
          <c:idx val="11"/>
          <c:order val="11"/>
          <c:tx>
            <c:strRef>
              <c:f>Laskennat!$AR$2</c:f>
              <c:strCache>
                <c:ptCount val="1"/>
                <c:pt idx="0">
                  <c:v>12.  Pohjan-
tien silta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Laskennat!$AR$9:$AR$65</c:f>
              <c:numCache>
                <c:formatCode>General</c:formatCode>
                <c:ptCount val="57"/>
                <c:pt idx="0">
                  <c:v>1500</c:v>
                </c:pt>
                <c:pt idx="1">
                  <c:v>1500</c:v>
                </c:pt>
                <c:pt idx="2">
                  <c:v>1700</c:v>
                </c:pt>
                <c:pt idx="3">
                  <c:v>1900</c:v>
                </c:pt>
                <c:pt idx="4">
                  <c:v>500</c:v>
                </c:pt>
                <c:pt idx="5">
                  <c:v>2100</c:v>
                </c:pt>
                <c:pt idx="6">
                  <c:v>1700</c:v>
                </c:pt>
                <c:pt idx="7">
                  <c:v>2300</c:v>
                </c:pt>
                <c:pt idx="8">
                  <c:v>3100</c:v>
                </c:pt>
                <c:pt idx="9">
                  <c:v>3000</c:v>
                </c:pt>
                <c:pt idx="10">
                  <c:v>3800</c:v>
                </c:pt>
                <c:pt idx="11">
                  <c:v>4400</c:v>
                </c:pt>
                <c:pt idx="12">
                  <c:v>5500</c:v>
                </c:pt>
                <c:pt idx="13">
                  <c:v>4000</c:v>
                </c:pt>
                <c:pt idx="14">
                  <c:v>3900</c:v>
                </c:pt>
                <c:pt idx="15">
                  <c:v>3900</c:v>
                </c:pt>
                <c:pt idx="16">
                  <c:v>3500</c:v>
                </c:pt>
                <c:pt idx="17">
                  <c:v>3700</c:v>
                </c:pt>
                <c:pt idx="18">
                  <c:v>3000</c:v>
                </c:pt>
                <c:pt idx="19">
                  <c:v>2600</c:v>
                </c:pt>
                <c:pt idx="20">
                  <c:v>2600</c:v>
                </c:pt>
                <c:pt idx="21">
                  <c:v>1600</c:v>
                </c:pt>
                <c:pt idx="24">
                  <c:v>1200</c:v>
                </c:pt>
                <c:pt idx="26">
                  <c:v>800</c:v>
                </c:pt>
                <c:pt idx="28">
                  <c:v>1200</c:v>
                </c:pt>
                <c:pt idx="30">
                  <c:v>1200</c:v>
                </c:pt>
                <c:pt idx="32">
                  <c:v>1392</c:v>
                </c:pt>
                <c:pt idx="34">
                  <c:v>1621</c:v>
                </c:pt>
                <c:pt idx="36">
                  <c:v>1190</c:v>
                </c:pt>
                <c:pt idx="38" formatCode="0">
                  <c:v>1183.5999999999999</c:v>
                </c:pt>
                <c:pt idx="40">
                  <c:v>1753</c:v>
                </c:pt>
                <c:pt idx="42" formatCode="0">
                  <c:v>1795.2</c:v>
                </c:pt>
                <c:pt idx="44" formatCode="0">
                  <c:v>1700.6000000000001</c:v>
                </c:pt>
                <c:pt idx="46">
                  <c:v>3201</c:v>
                </c:pt>
                <c:pt idx="48">
                  <c:v>1834</c:v>
                </c:pt>
                <c:pt idx="50">
                  <c:v>1157</c:v>
                </c:pt>
                <c:pt idx="52">
                  <c:v>1313</c:v>
                </c:pt>
                <c:pt idx="54">
                  <c:v>1235</c:v>
                </c:pt>
                <c:pt idx="56" formatCode="0">
                  <c:v>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E2C-4562-A0DD-578B298AF968}"/>
            </c:ext>
          </c:extLst>
        </c:ser>
        <c:ser>
          <c:idx val="12"/>
          <c:order val="12"/>
          <c:tx>
            <c:strRef>
              <c:f>Laskennat!$AS$2</c:f>
              <c:strCache>
                <c:ptCount val="1"/>
                <c:pt idx="0">
                  <c:v>13.  Erkko-
lan silta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Laskennat!$AS$9:$AS$65</c:f>
              <c:numCache>
                <c:formatCode>General</c:formatCode>
                <c:ptCount val="57"/>
                <c:pt idx="21">
                  <c:v>2500</c:v>
                </c:pt>
                <c:pt idx="24">
                  <c:v>2800</c:v>
                </c:pt>
                <c:pt idx="26">
                  <c:v>3400</c:v>
                </c:pt>
                <c:pt idx="28">
                  <c:v>3100</c:v>
                </c:pt>
                <c:pt idx="30">
                  <c:v>4100</c:v>
                </c:pt>
                <c:pt idx="32">
                  <c:v>3163</c:v>
                </c:pt>
                <c:pt idx="34">
                  <c:v>3186</c:v>
                </c:pt>
                <c:pt idx="36">
                  <c:v>3769</c:v>
                </c:pt>
                <c:pt idx="38" formatCode="0">
                  <c:v>3326.4</c:v>
                </c:pt>
                <c:pt idx="40">
                  <c:v>2996</c:v>
                </c:pt>
                <c:pt idx="42" formatCode="0">
                  <c:v>3179.0000000000005</c:v>
                </c:pt>
                <c:pt idx="44" formatCode="0">
                  <c:v>3498.0000000000005</c:v>
                </c:pt>
                <c:pt idx="46">
                  <c:v>3030</c:v>
                </c:pt>
                <c:pt idx="48">
                  <c:v>3542</c:v>
                </c:pt>
                <c:pt idx="50">
                  <c:v>2702</c:v>
                </c:pt>
                <c:pt idx="52">
                  <c:v>3029</c:v>
                </c:pt>
                <c:pt idx="54">
                  <c:v>2861</c:v>
                </c:pt>
                <c:pt idx="56" formatCode="0">
                  <c:v>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2C-4562-A0DD-578B298AF968}"/>
            </c:ext>
          </c:extLst>
        </c:ser>
        <c:ser>
          <c:idx val="13"/>
          <c:order val="13"/>
          <c:tx>
            <c:strRef>
              <c:f>Laskennat!$AT$2</c:f>
              <c:strCache>
                <c:ptCount val="1"/>
                <c:pt idx="0">
                  <c:v>15. Madet-
ojanraitti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Laskennat!$AT$9:$AT$65</c:f>
              <c:numCache>
                <c:formatCode>General</c:formatCode>
                <c:ptCount val="57"/>
                <c:pt idx="42" formatCode="0">
                  <c:v>3548.6000000000004</c:v>
                </c:pt>
                <c:pt idx="44" formatCode="0">
                  <c:v>4050.2000000000003</c:v>
                </c:pt>
                <c:pt idx="46">
                  <c:v>4838</c:v>
                </c:pt>
                <c:pt idx="48">
                  <c:v>4652</c:v>
                </c:pt>
                <c:pt idx="50">
                  <c:v>4301</c:v>
                </c:pt>
                <c:pt idx="52">
                  <c:v>4030</c:v>
                </c:pt>
                <c:pt idx="54">
                  <c:v>4438</c:v>
                </c:pt>
                <c:pt idx="56" formatCode="0">
                  <c:v>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E2C-4562-A0DD-578B298AF968}"/>
            </c:ext>
          </c:extLst>
        </c:ser>
        <c:ser>
          <c:idx val="14"/>
          <c:order val="14"/>
          <c:tx>
            <c:strRef>
              <c:f>Laskennat!$AU$2</c:f>
              <c:strCache>
                <c:ptCount val="1"/>
                <c:pt idx="0">
                  <c:v>16. Poikkimaantien silta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Laskennat!$AU$9:$AU$65</c:f>
              <c:numCache>
                <c:formatCode>General</c:formatCode>
                <c:ptCount val="57"/>
                <c:pt idx="50">
                  <c:v>1148</c:v>
                </c:pt>
                <c:pt idx="52">
                  <c:v>1695</c:v>
                </c:pt>
                <c:pt idx="54">
                  <c:v>1172</c:v>
                </c:pt>
                <c:pt idx="56" formatCode="0">
                  <c:v>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2C-4562-A0DD-578B298AF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79392"/>
        <c:axId val="226009856"/>
      </c:barChart>
      <c:catAx>
        <c:axId val="22597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600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00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5979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595773651160499E-2"/>
          <c:y val="0.85841952188408888"/>
          <c:w val="0.94448272464235472"/>
          <c:h val="9.4970561112293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Polkupyöräilijät</a:t>
            </a:r>
          </a:p>
        </c:rich>
      </c:tx>
      <c:layout>
        <c:manualLayout>
          <c:xMode val="edge"/>
          <c:yMode val="edge"/>
          <c:x val="0.43272043559898671"/>
          <c:y val="1.8420940625665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02733430926603E-2"/>
          <c:y val="0.10526315789473684"/>
          <c:w val="0.94385330190306882"/>
          <c:h val="0.79473684210526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Laskennat!$AV$2</c:f>
              <c:strCache>
                <c:ptCount val="1"/>
                <c:pt idx="0">
                  <c:v>Keskustan
 kehä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Laskennat!$AV$9:$AV$65</c:f>
              <c:numCache>
                <c:formatCode>General</c:formatCode>
                <c:ptCount val="57"/>
                <c:pt idx="0">
                  <c:v>22900</c:v>
                </c:pt>
                <c:pt idx="1">
                  <c:v>26550</c:v>
                </c:pt>
                <c:pt idx="2">
                  <c:v>23850</c:v>
                </c:pt>
                <c:pt idx="3">
                  <c:v>28600</c:v>
                </c:pt>
                <c:pt idx="4">
                  <c:v>24400</c:v>
                </c:pt>
                <c:pt idx="5">
                  <c:v>25000</c:v>
                </c:pt>
                <c:pt idx="6">
                  <c:v>20700</c:v>
                </c:pt>
                <c:pt idx="7">
                  <c:v>27700</c:v>
                </c:pt>
                <c:pt idx="8">
                  <c:v>34200</c:v>
                </c:pt>
                <c:pt idx="9">
                  <c:v>33000</c:v>
                </c:pt>
                <c:pt idx="10">
                  <c:v>32300</c:v>
                </c:pt>
                <c:pt idx="11">
                  <c:v>31800</c:v>
                </c:pt>
                <c:pt idx="12">
                  <c:v>34200</c:v>
                </c:pt>
                <c:pt idx="13">
                  <c:v>36100</c:v>
                </c:pt>
                <c:pt idx="14">
                  <c:v>32000</c:v>
                </c:pt>
                <c:pt idx="15">
                  <c:v>29100</c:v>
                </c:pt>
                <c:pt idx="16">
                  <c:v>28300</c:v>
                </c:pt>
                <c:pt idx="17">
                  <c:v>34100</c:v>
                </c:pt>
                <c:pt idx="18">
                  <c:v>28200</c:v>
                </c:pt>
                <c:pt idx="19">
                  <c:v>27600</c:v>
                </c:pt>
                <c:pt idx="20">
                  <c:v>27600</c:v>
                </c:pt>
                <c:pt idx="21">
                  <c:v>26300</c:v>
                </c:pt>
                <c:pt idx="22">
                  <c:v>0</c:v>
                </c:pt>
                <c:pt idx="23">
                  <c:v>0</c:v>
                </c:pt>
                <c:pt idx="24">
                  <c:v>25800</c:v>
                </c:pt>
                <c:pt idx="25">
                  <c:v>0</c:v>
                </c:pt>
                <c:pt idx="26">
                  <c:v>25000</c:v>
                </c:pt>
                <c:pt idx="27">
                  <c:v>0</c:v>
                </c:pt>
                <c:pt idx="28">
                  <c:v>34100</c:v>
                </c:pt>
                <c:pt idx="29">
                  <c:v>0</c:v>
                </c:pt>
                <c:pt idx="30">
                  <c:v>33700</c:v>
                </c:pt>
                <c:pt idx="31">
                  <c:v>0</c:v>
                </c:pt>
                <c:pt idx="32">
                  <c:v>36587</c:v>
                </c:pt>
                <c:pt idx="33">
                  <c:v>0</c:v>
                </c:pt>
                <c:pt idx="34">
                  <c:v>31863</c:v>
                </c:pt>
                <c:pt idx="35">
                  <c:v>0</c:v>
                </c:pt>
                <c:pt idx="36">
                  <c:v>40485</c:v>
                </c:pt>
                <c:pt idx="37">
                  <c:v>0</c:v>
                </c:pt>
                <c:pt idx="38">
                  <c:v>32465.4</c:v>
                </c:pt>
                <c:pt idx="39">
                  <c:v>0</c:v>
                </c:pt>
                <c:pt idx="40">
                  <c:v>29917</c:v>
                </c:pt>
                <c:pt idx="41">
                  <c:v>0</c:v>
                </c:pt>
                <c:pt idx="42">
                  <c:v>31248.019999999997</c:v>
                </c:pt>
                <c:pt idx="43">
                  <c:v>0</c:v>
                </c:pt>
                <c:pt idx="44">
                  <c:v>35970</c:v>
                </c:pt>
                <c:pt idx="45">
                  <c:v>0</c:v>
                </c:pt>
                <c:pt idx="46">
                  <c:v>33550</c:v>
                </c:pt>
                <c:pt idx="47">
                  <c:v>0</c:v>
                </c:pt>
                <c:pt idx="48">
                  <c:v>37636</c:v>
                </c:pt>
                <c:pt idx="49">
                  <c:v>0</c:v>
                </c:pt>
                <c:pt idx="50">
                  <c:v>34915</c:v>
                </c:pt>
                <c:pt idx="51">
                  <c:v>0</c:v>
                </c:pt>
                <c:pt idx="52">
                  <c:v>31570</c:v>
                </c:pt>
                <c:pt idx="53">
                  <c:v>0</c:v>
                </c:pt>
                <c:pt idx="54">
                  <c:v>24410</c:v>
                </c:pt>
                <c:pt idx="56" formatCode="0">
                  <c:v>21362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D-423D-B605-3B8CE1C9FA5D}"/>
            </c:ext>
          </c:extLst>
        </c:ser>
        <c:ser>
          <c:idx val="1"/>
          <c:order val="1"/>
          <c:tx>
            <c:strRef>
              <c:f>Laskennat!$AW$2</c:f>
              <c:strCache>
                <c:ptCount val="1"/>
                <c:pt idx="0">
                  <c:v>Oulujoen
 sillat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Laskennat!$AW$9:$AW$65</c:f>
              <c:numCache>
                <c:formatCode>General</c:formatCode>
                <c:ptCount val="57"/>
                <c:pt idx="0">
                  <c:v>12300</c:v>
                </c:pt>
                <c:pt idx="1">
                  <c:v>15300</c:v>
                </c:pt>
                <c:pt idx="2">
                  <c:v>12800</c:v>
                </c:pt>
                <c:pt idx="3">
                  <c:v>14800</c:v>
                </c:pt>
                <c:pt idx="4">
                  <c:v>11900</c:v>
                </c:pt>
                <c:pt idx="5">
                  <c:v>15900</c:v>
                </c:pt>
                <c:pt idx="6">
                  <c:v>14500</c:v>
                </c:pt>
                <c:pt idx="7">
                  <c:v>14300</c:v>
                </c:pt>
                <c:pt idx="8">
                  <c:v>16500</c:v>
                </c:pt>
                <c:pt idx="9">
                  <c:v>17800</c:v>
                </c:pt>
                <c:pt idx="10">
                  <c:v>17700</c:v>
                </c:pt>
                <c:pt idx="11">
                  <c:v>17800</c:v>
                </c:pt>
                <c:pt idx="12">
                  <c:v>18700</c:v>
                </c:pt>
                <c:pt idx="13">
                  <c:v>19600</c:v>
                </c:pt>
                <c:pt idx="14">
                  <c:v>18300</c:v>
                </c:pt>
                <c:pt idx="15">
                  <c:v>18000</c:v>
                </c:pt>
                <c:pt idx="16">
                  <c:v>18500</c:v>
                </c:pt>
                <c:pt idx="17">
                  <c:v>19000</c:v>
                </c:pt>
                <c:pt idx="18">
                  <c:v>15200</c:v>
                </c:pt>
                <c:pt idx="19">
                  <c:v>14500</c:v>
                </c:pt>
                <c:pt idx="20">
                  <c:v>14500</c:v>
                </c:pt>
                <c:pt idx="21">
                  <c:v>15500</c:v>
                </c:pt>
                <c:pt idx="22">
                  <c:v>0</c:v>
                </c:pt>
                <c:pt idx="23">
                  <c:v>0</c:v>
                </c:pt>
                <c:pt idx="24">
                  <c:v>15200</c:v>
                </c:pt>
                <c:pt idx="25">
                  <c:v>0</c:v>
                </c:pt>
                <c:pt idx="26">
                  <c:v>13100</c:v>
                </c:pt>
                <c:pt idx="27">
                  <c:v>0</c:v>
                </c:pt>
                <c:pt idx="28">
                  <c:v>19300</c:v>
                </c:pt>
                <c:pt idx="29">
                  <c:v>0</c:v>
                </c:pt>
                <c:pt idx="30">
                  <c:v>20600</c:v>
                </c:pt>
                <c:pt idx="31">
                  <c:v>0</c:v>
                </c:pt>
                <c:pt idx="32">
                  <c:v>22036</c:v>
                </c:pt>
                <c:pt idx="33">
                  <c:v>0</c:v>
                </c:pt>
                <c:pt idx="34">
                  <c:v>18641</c:v>
                </c:pt>
                <c:pt idx="35">
                  <c:v>0</c:v>
                </c:pt>
                <c:pt idx="36">
                  <c:v>23545</c:v>
                </c:pt>
                <c:pt idx="37">
                  <c:v>0</c:v>
                </c:pt>
                <c:pt idx="38">
                  <c:v>19912.2</c:v>
                </c:pt>
                <c:pt idx="39">
                  <c:v>0</c:v>
                </c:pt>
                <c:pt idx="40">
                  <c:v>17289</c:v>
                </c:pt>
                <c:pt idx="41">
                  <c:v>0</c:v>
                </c:pt>
                <c:pt idx="42">
                  <c:v>19056.400000000001</c:v>
                </c:pt>
                <c:pt idx="43">
                  <c:v>0</c:v>
                </c:pt>
                <c:pt idx="44" formatCode="0">
                  <c:v>21010</c:v>
                </c:pt>
                <c:pt idx="45" formatCode="0">
                  <c:v>0</c:v>
                </c:pt>
                <c:pt idx="46" formatCode="0">
                  <c:v>17422</c:v>
                </c:pt>
                <c:pt idx="47" formatCode="0">
                  <c:v>0</c:v>
                </c:pt>
                <c:pt idx="48" formatCode="0">
                  <c:v>21010</c:v>
                </c:pt>
                <c:pt idx="49" formatCode="0">
                  <c:v>0</c:v>
                </c:pt>
                <c:pt idx="50" formatCode="0">
                  <c:v>21374</c:v>
                </c:pt>
                <c:pt idx="51" formatCode="0">
                  <c:v>0</c:v>
                </c:pt>
                <c:pt idx="52" formatCode="0">
                  <c:v>20182</c:v>
                </c:pt>
                <c:pt idx="53" formatCode="0">
                  <c:v>0</c:v>
                </c:pt>
                <c:pt idx="54" formatCode="0">
                  <c:v>13653</c:v>
                </c:pt>
                <c:pt idx="56" formatCode="0">
                  <c:v>14197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D-423D-B605-3B8CE1C9F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7123968"/>
        <c:axId val="227125504"/>
      </c:barChart>
      <c:catAx>
        <c:axId val="2271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712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12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712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795740561471445E-2"/>
          <c:y val="0.13157882291740561"/>
          <c:w val="8.8326587443752505E-2"/>
          <c:h val="0.182186280768957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Liikenne keskustan kehällä</a:t>
            </a:r>
          </a:p>
        </c:rich>
      </c:tx>
      <c:layout>
        <c:manualLayout>
          <c:xMode val="edge"/>
          <c:yMode val="edge"/>
          <c:x val="0.38141356241408836"/>
          <c:y val="1.7199063352375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211061442637799E-2"/>
          <c:y val="0.11793611793611794"/>
          <c:w val="0.93901302855997615"/>
          <c:h val="0.756756756756756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Laskennat!$M$1</c:f>
              <c:strCache>
                <c:ptCount val="1"/>
                <c:pt idx="0">
                  <c:v>moottori-
ajoneuvot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Laskennat!$M$9:$M$65</c:f>
              <c:numCache>
                <c:formatCode>#,##0</c:formatCode>
                <c:ptCount val="57"/>
                <c:pt idx="0">
                  <c:v>52300</c:v>
                </c:pt>
                <c:pt idx="1">
                  <c:v>58400</c:v>
                </c:pt>
                <c:pt idx="2">
                  <c:v>68500</c:v>
                </c:pt>
                <c:pt idx="3">
                  <c:v>71700</c:v>
                </c:pt>
                <c:pt idx="4">
                  <c:v>75000</c:v>
                </c:pt>
                <c:pt idx="5">
                  <c:v>75300</c:v>
                </c:pt>
                <c:pt idx="6">
                  <c:v>82800</c:v>
                </c:pt>
                <c:pt idx="7">
                  <c:v>86200</c:v>
                </c:pt>
                <c:pt idx="8">
                  <c:v>89000</c:v>
                </c:pt>
                <c:pt idx="9">
                  <c:v>87700</c:v>
                </c:pt>
                <c:pt idx="10">
                  <c:v>84300</c:v>
                </c:pt>
                <c:pt idx="11">
                  <c:v>88300</c:v>
                </c:pt>
                <c:pt idx="12">
                  <c:v>87300</c:v>
                </c:pt>
                <c:pt idx="13">
                  <c:v>91100</c:v>
                </c:pt>
                <c:pt idx="14">
                  <c:v>90200</c:v>
                </c:pt>
                <c:pt idx="15">
                  <c:v>95200</c:v>
                </c:pt>
                <c:pt idx="16">
                  <c:v>93000</c:v>
                </c:pt>
                <c:pt idx="17">
                  <c:v>93100</c:v>
                </c:pt>
                <c:pt idx="18">
                  <c:v>94500</c:v>
                </c:pt>
                <c:pt idx="19">
                  <c:v>100600</c:v>
                </c:pt>
                <c:pt idx="20">
                  <c:v>104400</c:v>
                </c:pt>
                <c:pt idx="21">
                  <c:v>108400</c:v>
                </c:pt>
                <c:pt idx="22">
                  <c:v>113000</c:v>
                </c:pt>
                <c:pt idx="23">
                  <c:v>115900</c:v>
                </c:pt>
                <c:pt idx="24">
                  <c:v>110000</c:v>
                </c:pt>
                <c:pt idx="25">
                  <c:v>116400</c:v>
                </c:pt>
                <c:pt idx="26">
                  <c:v>114800</c:v>
                </c:pt>
                <c:pt idx="27">
                  <c:v>111000</c:v>
                </c:pt>
                <c:pt idx="28">
                  <c:v>114200</c:v>
                </c:pt>
                <c:pt idx="29">
                  <c:v>115500</c:v>
                </c:pt>
                <c:pt idx="30">
                  <c:v>115400</c:v>
                </c:pt>
                <c:pt idx="31">
                  <c:v>117400</c:v>
                </c:pt>
                <c:pt idx="32">
                  <c:v>116600</c:v>
                </c:pt>
                <c:pt idx="33">
                  <c:v>117700</c:v>
                </c:pt>
                <c:pt idx="34">
                  <c:v>118000</c:v>
                </c:pt>
                <c:pt idx="35">
                  <c:v>118400</c:v>
                </c:pt>
                <c:pt idx="36">
                  <c:v>119000</c:v>
                </c:pt>
                <c:pt idx="37">
                  <c:v>123600</c:v>
                </c:pt>
                <c:pt idx="38">
                  <c:v>123200</c:v>
                </c:pt>
                <c:pt idx="39">
                  <c:v>118700</c:v>
                </c:pt>
                <c:pt idx="40">
                  <c:v>121100</c:v>
                </c:pt>
                <c:pt idx="41">
                  <c:v>118000</c:v>
                </c:pt>
                <c:pt idx="42">
                  <c:v>120500</c:v>
                </c:pt>
                <c:pt idx="43">
                  <c:v>118300</c:v>
                </c:pt>
                <c:pt idx="44">
                  <c:v>119800</c:v>
                </c:pt>
                <c:pt idx="45">
                  <c:v>123000</c:v>
                </c:pt>
                <c:pt idx="46">
                  <c:v>124500</c:v>
                </c:pt>
                <c:pt idx="47">
                  <c:v>122600</c:v>
                </c:pt>
                <c:pt idx="48">
                  <c:v>125900</c:v>
                </c:pt>
                <c:pt idx="49">
                  <c:v>124900</c:v>
                </c:pt>
                <c:pt idx="50">
                  <c:v>113800</c:v>
                </c:pt>
                <c:pt idx="51">
                  <c:v>113900</c:v>
                </c:pt>
                <c:pt idx="52">
                  <c:v>115900</c:v>
                </c:pt>
                <c:pt idx="53">
                  <c:v>97000</c:v>
                </c:pt>
                <c:pt idx="54">
                  <c:v>105100</c:v>
                </c:pt>
                <c:pt idx="55">
                  <c:v>101200</c:v>
                </c:pt>
                <c:pt idx="56">
                  <c:v>104200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E7-43B1-9E5C-BDB1546A4842}"/>
            </c:ext>
          </c:extLst>
        </c:ser>
        <c:ser>
          <c:idx val="3"/>
          <c:order val="2"/>
          <c:tx>
            <c:strRef>
              <c:f>Laskennat!$AD$1</c:f>
              <c:strCache>
                <c:ptCount val="1"/>
                <c:pt idx="0">
                  <c:v>jalankulkijat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Laskennat!$AD$9:$AD$65</c:f>
              <c:numCache>
                <c:formatCode>General</c:formatCode>
                <c:ptCount val="57"/>
                <c:pt idx="0">
                  <c:v>10900</c:v>
                </c:pt>
                <c:pt idx="1">
                  <c:v>14400</c:v>
                </c:pt>
                <c:pt idx="2">
                  <c:v>14400</c:v>
                </c:pt>
                <c:pt idx="3">
                  <c:v>19700</c:v>
                </c:pt>
                <c:pt idx="4">
                  <c:v>18800</c:v>
                </c:pt>
                <c:pt idx="5">
                  <c:v>20300</c:v>
                </c:pt>
                <c:pt idx="6">
                  <c:v>19200</c:v>
                </c:pt>
                <c:pt idx="7">
                  <c:v>19100</c:v>
                </c:pt>
                <c:pt idx="8">
                  <c:v>17500</c:v>
                </c:pt>
                <c:pt idx="9">
                  <c:v>16300</c:v>
                </c:pt>
                <c:pt idx="10">
                  <c:v>14200</c:v>
                </c:pt>
                <c:pt idx="11">
                  <c:v>13900</c:v>
                </c:pt>
                <c:pt idx="12">
                  <c:v>12900</c:v>
                </c:pt>
                <c:pt idx="13">
                  <c:v>11800</c:v>
                </c:pt>
                <c:pt idx="14">
                  <c:v>11600</c:v>
                </c:pt>
                <c:pt idx="15">
                  <c:v>12400</c:v>
                </c:pt>
                <c:pt idx="16">
                  <c:v>11300</c:v>
                </c:pt>
                <c:pt idx="17">
                  <c:v>14000</c:v>
                </c:pt>
                <c:pt idx="18">
                  <c:v>11400</c:v>
                </c:pt>
                <c:pt idx="19">
                  <c:v>11900</c:v>
                </c:pt>
                <c:pt idx="20">
                  <c:v>12000</c:v>
                </c:pt>
                <c:pt idx="21">
                  <c:v>11400</c:v>
                </c:pt>
                <c:pt idx="22">
                  <c:v>0</c:v>
                </c:pt>
                <c:pt idx="23">
                  <c:v>0</c:v>
                </c:pt>
                <c:pt idx="24">
                  <c:v>10000</c:v>
                </c:pt>
                <c:pt idx="25">
                  <c:v>0</c:v>
                </c:pt>
                <c:pt idx="26">
                  <c:v>13000</c:v>
                </c:pt>
                <c:pt idx="27">
                  <c:v>0</c:v>
                </c:pt>
                <c:pt idx="28">
                  <c:v>10400</c:v>
                </c:pt>
                <c:pt idx="29">
                  <c:v>0</c:v>
                </c:pt>
                <c:pt idx="30">
                  <c:v>10400</c:v>
                </c:pt>
                <c:pt idx="31">
                  <c:v>0</c:v>
                </c:pt>
                <c:pt idx="32">
                  <c:v>10792</c:v>
                </c:pt>
                <c:pt idx="33">
                  <c:v>0</c:v>
                </c:pt>
                <c:pt idx="34">
                  <c:v>11112</c:v>
                </c:pt>
                <c:pt idx="35">
                  <c:v>0</c:v>
                </c:pt>
                <c:pt idx="36">
                  <c:v>12684</c:v>
                </c:pt>
                <c:pt idx="37">
                  <c:v>0</c:v>
                </c:pt>
                <c:pt idx="38">
                  <c:v>9890</c:v>
                </c:pt>
                <c:pt idx="39">
                  <c:v>0</c:v>
                </c:pt>
                <c:pt idx="40">
                  <c:v>13040</c:v>
                </c:pt>
                <c:pt idx="41">
                  <c:v>0</c:v>
                </c:pt>
                <c:pt idx="42" formatCode="0">
                  <c:v>9787.5</c:v>
                </c:pt>
                <c:pt idx="43" formatCode="0">
                  <c:v>0</c:v>
                </c:pt>
                <c:pt idx="44" formatCode="0">
                  <c:v>12732.5</c:v>
                </c:pt>
                <c:pt idx="45" formatCode="0">
                  <c:v>0</c:v>
                </c:pt>
                <c:pt idx="46" formatCode="0">
                  <c:v>11067.5</c:v>
                </c:pt>
                <c:pt idx="47" formatCode="0">
                  <c:v>0</c:v>
                </c:pt>
                <c:pt idx="48" formatCode="0">
                  <c:v>13991</c:v>
                </c:pt>
                <c:pt idx="49" formatCode="0">
                  <c:v>0</c:v>
                </c:pt>
                <c:pt idx="50" formatCode="0">
                  <c:v>13004</c:v>
                </c:pt>
                <c:pt idx="51" formatCode="0">
                  <c:v>0</c:v>
                </c:pt>
                <c:pt idx="52" formatCode="0">
                  <c:v>12510</c:v>
                </c:pt>
                <c:pt idx="53" formatCode="0">
                  <c:v>0</c:v>
                </c:pt>
                <c:pt idx="54" formatCode="0">
                  <c:v>10825</c:v>
                </c:pt>
                <c:pt idx="56">
                  <c:v>14215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E7-43B1-9E5C-BDB1546A4842}"/>
            </c:ext>
          </c:extLst>
        </c:ser>
        <c:ser>
          <c:idx val="0"/>
          <c:order val="3"/>
          <c:tx>
            <c:strRef>
              <c:f>Laskennat!$AV$1</c:f>
              <c:strCache>
                <c:ptCount val="1"/>
                <c:pt idx="0">
                  <c:v>polkupyö-
räilijät</c:v>
                </c:pt>
              </c:strCache>
            </c:strRef>
          </c:tx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Laskennat!$AV$9:$AV$65</c:f>
              <c:numCache>
                <c:formatCode>General</c:formatCode>
                <c:ptCount val="57"/>
                <c:pt idx="0">
                  <c:v>22900</c:v>
                </c:pt>
                <c:pt idx="1">
                  <c:v>26550</c:v>
                </c:pt>
                <c:pt idx="2">
                  <c:v>23850</c:v>
                </c:pt>
                <c:pt idx="3">
                  <c:v>28600</c:v>
                </c:pt>
                <c:pt idx="4">
                  <c:v>24400</c:v>
                </c:pt>
                <c:pt idx="5">
                  <c:v>25000</c:v>
                </c:pt>
                <c:pt idx="6">
                  <c:v>20700</c:v>
                </c:pt>
                <c:pt idx="7">
                  <c:v>27700</c:v>
                </c:pt>
                <c:pt idx="8">
                  <c:v>34200</c:v>
                </c:pt>
                <c:pt idx="9">
                  <c:v>33000</c:v>
                </c:pt>
                <c:pt idx="10">
                  <c:v>32300</c:v>
                </c:pt>
                <c:pt idx="11">
                  <c:v>31800</c:v>
                </c:pt>
                <c:pt idx="12">
                  <c:v>34200</c:v>
                </c:pt>
                <c:pt idx="13">
                  <c:v>36100</c:v>
                </c:pt>
                <c:pt idx="14">
                  <c:v>32000</c:v>
                </c:pt>
                <c:pt idx="15">
                  <c:v>29100</c:v>
                </c:pt>
                <c:pt idx="16">
                  <c:v>28300</c:v>
                </c:pt>
                <c:pt idx="17">
                  <c:v>34100</c:v>
                </c:pt>
                <c:pt idx="18">
                  <c:v>28200</c:v>
                </c:pt>
                <c:pt idx="19">
                  <c:v>27600</c:v>
                </c:pt>
                <c:pt idx="20">
                  <c:v>27600</c:v>
                </c:pt>
                <c:pt idx="21">
                  <c:v>26300</c:v>
                </c:pt>
                <c:pt idx="22">
                  <c:v>0</c:v>
                </c:pt>
                <c:pt idx="23">
                  <c:v>0</c:v>
                </c:pt>
                <c:pt idx="24">
                  <c:v>25800</c:v>
                </c:pt>
                <c:pt idx="25">
                  <c:v>0</c:v>
                </c:pt>
                <c:pt idx="26">
                  <c:v>25000</c:v>
                </c:pt>
                <c:pt idx="27">
                  <c:v>0</c:v>
                </c:pt>
                <c:pt idx="28">
                  <c:v>34100</c:v>
                </c:pt>
                <c:pt idx="29">
                  <c:v>0</c:v>
                </c:pt>
                <c:pt idx="30">
                  <c:v>33700</c:v>
                </c:pt>
                <c:pt idx="31">
                  <c:v>0</c:v>
                </c:pt>
                <c:pt idx="32">
                  <c:v>36587</c:v>
                </c:pt>
                <c:pt idx="33">
                  <c:v>0</c:v>
                </c:pt>
                <c:pt idx="34">
                  <c:v>31863</c:v>
                </c:pt>
                <c:pt idx="35">
                  <c:v>0</c:v>
                </c:pt>
                <c:pt idx="36">
                  <c:v>40485</c:v>
                </c:pt>
                <c:pt idx="37">
                  <c:v>0</c:v>
                </c:pt>
                <c:pt idx="38">
                  <c:v>32465.4</c:v>
                </c:pt>
                <c:pt idx="39">
                  <c:v>0</c:v>
                </c:pt>
                <c:pt idx="40">
                  <c:v>29917</c:v>
                </c:pt>
                <c:pt idx="41">
                  <c:v>0</c:v>
                </c:pt>
                <c:pt idx="42">
                  <c:v>31248.019999999997</c:v>
                </c:pt>
                <c:pt idx="43">
                  <c:v>0</c:v>
                </c:pt>
                <c:pt idx="44">
                  <c:v>35970</c:v>
                </c:pt>
                <c:pt idx="45">
                  <c:v>0</c:v>
                </c:pt>
                <c:pt idx="46">
                  <c:v>33550</c:v>
                </c:pt>
                <c:pt idx="47">
                  <c:v>0</c:v>
                </c:pt>
                <c:pt idx="48">
                  <c:v>37636</c:v>
                </c:pt>
                <c:pt idx="49">
                  <c:v>0</c:v>
                </c:pt>
                <c:pt idx="50">
                  <c:v>34915</c:v>
                </c:pt>
                <c:pt idx="51">
                  <c:v>0</c:v>
                </c:pt>
                <c:pt idx="52">
                  <c:v>31570</c:v>
                </c:pt>
                <c:pt idx="53">
                  <c:v>0</c:v>
                </c:pt>
                <c:pt idx="54">
                  <c:v>24410</c:v>
                </c:pt>
                <c:pt idx="56" formatCode="0">
                  <c:v>21362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E7-43B1-9E5C-BDB1546A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40956160"/>
        <c:axId val="24095769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Laskennat!$A$1</c15:sqref>
                        </c15:formulaRef>
                      </c:ext>
                    </c:extLst>
                    <c:strCache>
                      <c:ptCount val="1"/>
                      <c:pt idx="0">
                        <c:v>vuosi</c:v>
                      </c:pt>
                    </c:strCache>
                  </c:strRef>
                </c:tx>
                <c:spPr>
                  <a:solidFill>
                    <a:srgbClr val="9999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Laskennat!$A$9:$A$65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1967</c:v>
                      </c:pt>
                      <c:pt idx="1">
                        <c:v>1968</c:v>
                      </c:pt>
                      <c:pt idx="2">
                        <c:v>1969</c:v>
                      </c:pt>
                      <c:pt idx="3">
                        <c:v>1970</c:v>
                      </c:pt>
                      <c:pt idx="4">
                        <c:v>1971</c:v>
                      </c:pt>
                      <c:pt idx="5">
                        <c:v>1972</c:v>
                      </c:pt>
                      <c:pt idx="6">
                        <c:v>1973</c:v>
                      </c:pt>
                      <c:pt idx="7">
                        <c:v>1974</c:v>
                      </c:pt>
                      <c:pt idx="8">
                        <c:v>1975</c:v>
                      </c:pt>
                      <c:pt idx="9">
                        <c:v>1976</c:v>
                      </c:pt>
                      <c:pt idx="10">
                        <c:v>1977</c:v>
                      </c:pt>
                      <c:pt idx="11">
                        <c:v>1978</c:v>
                      </c:pt>
                      <c:pt idx="12">
                        <c:v>1979</c:v>
                      </c:pt>
                      <c:pt idx="13">
                        <c:v>1980</c:v>
                      </c:pt>
                      <c:pt idx="14">
                        <c:v>1981</c:v>
                      </c:pt>
                      <c:pt idx="15">
                        <c:v>1982</c:v>
                      </c:pt>
                      <c:pt idx="16">
                        <c:v>1983</c:v>
                      </c:pt>
                      <c:pt idx="17">
                        <c:v>1984</c:v>
                      </c:pt>
                      <c:pt idx="18">
                        <c:v>1985</c:v>
                      </c:pt>
                      <c:pt idx="19">
                        <c:v>1986</c:v>
                      </c:pt>
                      <c:pt idx="20">
                        <c:v>1987</c:v>
                      </c:pt>
                      <c:pt idx="21">
                        <c:v>1988</c:v>
                      </c:pt>
                      <c:pt idx="22">
                        <c:v>1989</c:v>
                      </c:pt>
                      <c:pt idx="23">
                        <c:v>1990</c:v>
                      </c:pt>
                      <c:pt idx="24">
                        <c:v>1991</c:v>
                      </c:pt>
                      <c:pt idx="25">
                        <c:v>1992</c:v>
                      </c:pt>
                      <c:pt idx="26">
                        <c:v>1993</c:v>
                      </c:pt>
                      <c:pt idx="27">
                        <c:v>1994</c:v>
                      </c:pt>
                      <c:pt idx="28">
                        <c:v>1995</c:v>
                      </c:pt>
                      <c:pt idx="29">
                        <c:v>1996</c:v>
                      </c:pt>
                      <c:pt idx="30">
                        <c:v>1997</c:v>
                      </c:pt>
                      <c:pt idx="31">
                        <c:v>1998</c:v>
                      </c:pt>
                      <c:pt idx="32">
                        <c:v>1999</c:v>
                      </c:pt>
                      <c:pt idx="33">
                        <c:v>2000</c:v>
                      </c:pt>
                      <c:pt idx="34">
                        <c:v>2001</c:v>
                      </c:pt>
                      <c:pt idx="35">
                        <c:v>2002</c:v>
                      </c:pt>
                      <c:pt idx="36">
                        <c:v>2003</c:v>
                      </c:pt>
                      <c:pt idx="37">
                        <c:v>2004</c:v>
                      </c:pt>
                      <c:pt idx="38">
                        <c:v>2005</c:v>
                      </c:pt>
                      <c:pt idx="39">
                        <c:v>2006</c:v>
                      </c:pt>
                      <c:pt idx="40">
                        <c:v>2007</c:v>
                      </c:pt>
                      <c:pt idx="41">
                        <c:v>2008</c:v>
                      </c:pt>
                      <c:pt idx="42">
                        <c:v>2009</c:v>
                      </c:pt>
                      <c:pt idx="43">
                        <c:v>2010</c:v>
                      </c:pt>
                      <c:pt idx="44">
                        <c:v>2011</c:v>
                      </c:pt>
                      <c:pt idx="45">
                        <c:v>2012</c:v>
                      </c:pt>
                      <c:pt idx="46">
                        <c:v>2013</c:v>
                      </c:pt>
                      <c:pt idx="47">
                        <c:v>2014</c:v>
                      </c:pt>
                      <c:pt idx="48">
                        <c:v>2015</c:v>
                      </c:pt>
                      <c:pt idx="49">
                        <c:v>2016</c:v>
                      </c:pt>
                      <c:pt idx="50">
                        <c:v>2017</c:v>
                      </c:pt>
                      <c:pt idx="51">
                        <c:v>2018</c:v>
                      </c:pt>
                      <c:pt idx="52">
                        <c:v>2019</c:v>
                      </c:pt>
                      <c:pt idx="53">
                        <c:v>2020</c:v>
                      </c:pt>
                      <c:pt idx="54">
                        <c:v>2021</c:v>
                      </c:pt>
                      <c:pt idx="55">
                        <c:v>2022</c:v>
                      </c:pt>
                      <c:pt idx="56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Laskennat!$A$9:$A$63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1967</c:v>
                      </c:pt>
                      <c:pt idx="1">
                        <c:v>1968</c:v>
                      </c:pt>
                      <c:pt idx="2">
                        <c:v>1969</c:v>
                      </c:pt>
                      <c:pt idx="3">
                        <c:v>1970</c:v>
                      </c:pt>
                      <c:pt idx="4">
                        <c:v>1971</c:v>
                      </c:pt>
                      <c:pt idx="5">
                        <c:v>1972</c:v>
                      </c:pt>
                      <c:pt idx="6">
                        <c:v>1973</c:v>
                      </c:pt>
                      <c:pt idx="7">
                        <c:v>1974</c:v>
                      </c:pt>
                      <c:pt idx="8">
                        <c:v>1975</c:v>
                      </c:pt>
                      <c:pt idx="9">
                        <c:v>1976</c:v>
                      </c:pt>
                      <c:pt idx="10">
                        <c:v>1977</c:v>
                      </c:pt>
                      <c:pt idx="11">
                        <c:v>1978</c:v>
                      </c:pt>
                      <c:pt idx="12">
                        <c:v>1979</c:v>
                      </c:pt>
                      <c:pt idx="13">
                        <c:v>1980</c:v>
                      </c:pt>
                      <c:pt idx="14">
                        <c:v>1981</c:v>
                      </c:pt>
                      <c:pt idx="15">
                        <c:v>1982</c:v>
                      </c:pt>
                      <c:pt idx="16">
                        <c:v>1983</c:v>
                      </c:pt>
                      <c:pt idx="17">
                        <c:v>1984</c:v>
                      </c:pt>
                      <c:pt idx="18">
                        <c:v>1985</c:v>
                      </c:pt>
                      <c:pt idx="19">
                        <c:v>1986</c:v>
                      </c:pt>
                      <c:pt idx="20">
                        <c:v>1987</c:v>
                      </c:pt>
                      <c:pt idx="21">
                        <c:v>1988</c:v>
                      </c:pt>
                      <c:pt idx="22">
                        <c:v>1989</c:v>
                      </c:pt>
                      <c:pt idx="23">
                        <c:v>1990</c:v>
                      </c:pt>
                      <c:pt idx="24">
                        <c:v>1991</c:v>
                      </c:pt>
                      <c:pt idx="25">
                        <c:v>1992</c:v>
                      </c:pt>
                      <c:pt idx="26">
                        <c:v>1993</c:v>
                      </c:pt>
                      <c:pt idx="27">
                        <c:v>1994</c:v>
                      </c:pt>
                      <c:pt idx="28">
                        <c:v>1995</c:v>
                      </c:pt>
                      <c:pt idx="29">
                        <c:v>1996</c:v>
                      </c:pt>
                      <c:pt idx="30">
                        <c:v>1997</c:v>
                      </c:pt>
                      <c:pt idx="31">
                        <c:v>1998</c:v>
                      </c:pt>
                      <c:pt idx="32">
                        <c:v>1999</c:v>
                      </c:pt>
                      <c:pt idx="33">
                        <c:v>2000</c:v>
                      </c:pt>
                      <c:pt idx="34">
                        <c:v>2001</c:v>
                      </c:pt>
                      <c:pt idx="35">
                        <c:v>2002</c:v>
                      </c:pt>
                      <c:pt idx="36">
                        <c:v>2003</c:v>
                      </c:pt>
                      <c:pt idx="37">
                        <c:v>2004</c:v>
                      </c:pt>
                      <c:pt idx="38">
                        <c:v>2005</c:v>
                      </c:pt>
                      <c:pt idx="39">
                        <c:v>2006</c:v>
                      </c:pt>
                      <c:pt idx="40">
                        <c:v>2007</c:v>
                      </c:pt>
                      <c:pt idx="41">
                        <c:v>2008</c:v>
                      </c:pt>
                      <c:pt idx="42">
                        <c:v>2009</c:v>
                      </c:pt>
                      <c:pt idx="43">
                        <c:v>2010</c:v>
                      </c:pt>
                      <c:pt idx="44">
                        <c:v>2011</c:v>
                      </c:pt>
                      <c:pt idx="45">
                        <c:v>2012</c:v>
                      </c:pt>
                      <c:pt idx="46">
                        <c:v>2013</c:v>
                      </c:pt>
                      <c:pt idx="47">
                        <c:v>2014</c:v>
                      </c:pt>
                      <c:pt idx="48">
                        <c:v>2015</c:v>
                      </c:pt>
                      <c:pt idx="49">
                        <c:v>2016</c:v>
                      </c:pt>
                      <c:pt idx="50">
                        <c:v>2017</c:v>
                      </c:pt>
                      <c:pt idx="51">
                        <c:v>2018</c:v>
                      </c:pt>
                      <c:pt idx="52">
                        <c:v>2019</c:v>
                      </c:pt>
                      <c:pt idx="53">
                        <c:v>2020</c:v>
                      </c:pt>
                      <c:pt idx="54">
                        <c:v>2021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E7-43B1-9E5C-BDB1546A4842}"/>
                  </c:ext>
                </c:extLst>
              </c15:ser>
            </c15:filteredBarSeries>
          </c:ext>
        </c:extLst>
      </c:barChart>
      <c:catAx>
        <c:axId val="2409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09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95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0956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859632139399812E-2"/>
          <c:y val="0.1621622664813957"/>
          <c:w val="9.5057530348364672E-2"/>
          <c:h val="0.393218736993975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Liikenne Oulujoen silloilla</a:t>
            </a:r>
          </a:p>
        </c:rich>
      </c:tx>
      <c:layout>
        <c:manualLayout>
          <c:xMode val="edge"/>
          <c:yMode val="edge"/>
          <c:x val="0.38840620284783239"/>
          <c:y val="2.2951071414580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106331244651314E-2"/>
          <c:y val="0.17049180327868851"/>
          <c:w val="0.94202987434883978"/>
          <c:h val="0.66970311345812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Laskennat!$N$1</c:f>
              <c:strCache>
                <c:ptCount val="1"/>
                <c:pt idx="0">
                  <c:v>moottori-
ajoneuvot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Laskennat!$N$9:$N$65</c:f>
              <c:numCache>
                <c:formatCode>#,##0</c:formatCode>
                <c:ptCount val="57"/>
                <c:pt idx="0">
                  <c:v>28300</c:v>
                </c:pt>
                <c:pt idx="1">
                  <c:v>33400</c:v>
                </c:pt>
                <c:pt idx="2">
                  <c:v>35800</c:v>
                </c:pt>
                <c:pt idx="3">
                  <c:v>38000</c:v>
                </c:pt>
                <c:pt idx="4">
                  <c:v>42200</c:v>
                </c:pt>
                <c:pt idx="5">
                  <c:v>42900</c:v>
                </c:pt>
                <c:pt idx="6">
                  <c:v>46100</c:v>
                </c:pt>
                <c:pt idx="7">
                  <c:v>49200</c:v>
                </c:pt>
                <c:pt idx="8">
                  <c:v>48400</c:v>
                </c:pt>
                <c:pt idx="9">
                  <c:v>55100</c:v>
                </c:pt>
                <c:pt idx="10">
                  <c:v>54500</c:v>
                </c:pt>
                <c:pt idx="11">
                  <c:v>55600</c:v>
                </c:pt>
                <c:pt idx="12">
                  <c:v>56800</c:v>
                </c:pt>
                <c:pt idx="13">
                  <c:v>58800</c:v>
                </c:pt>
                <c:pt idx="14">
                  <c:v>62600</c:v>
                </c:pt>
                <c:pt idx="15">
                  <c:v>61100</c:v>
                </c:pt>
                <c:pt idx="16">
                  <c:v>59800</c:v>
                </c:pt>
                <c:pt idx="17">
                  <c:v>63700</c:v>
                </c:pt>
                <c:pt idx="18">
                  <c:v>61800</c:v>
                </c:pt>
                <c:pt idx="19">
                  <c:v>63100</c:v>
                </c:pt>
                <c:pt idx="20">
                  <c:v>66500</c:v>
                </c:pt>
                <c:pt idx="21">
                  <c:v>70000</c:v>
                </c:pt>
                <c:pt idx="22">
                  <c:v>75900</c:v>
                </c:pt>
                <c:pt idx="23">
                  <c:v>76900</c:v>
                </c:pt>
                <c:pt idx="24">
                  <c:v>77400</c:v>
                </c:pt>
                <c:pt idx="25">
                  <c:v>83900</c:v>
                </c:pt>
                <c:pt idx="26">
                  <c:v>82900</c:v>
                </c:pt>
                <c:pt idx="27">
                  <c:v>81600</c:v>
                </c:pt>
                <c:pt idx="28">
                  <c:v>82100</c:v>
                </c:pt>
                <c:pt idx="29">
                  <c:v>82700</c:v>
                </c:pt>
                <c:pt idx="30">
                  <c:v>89500</c:v>
                </c:pt>
                <c:pt idx="31">
                  <c:v>92000</c:v>
                </c:pt>
                <c:pt idx="32">
                  <c:v>94900</c:v>
                </c:pt>
                <c:pt idx="33">
                  <c:v>96800</c:v>
                </c:pt>
                <c:pt idx="34">
                  <c:v>97500</c:v>
                </c:pt>
                <c:pt idx="35">
                  <c:v>98800</c:v>
                </c:pt>
                <c:pt idx="36">
                  <c:v>103900</c:v>
                </c:pt>
                <c:pt idx="37">
                  <c:v>110200</c:v>
                </c:pt>
                <c:pt idx="38">
                  <c:v>108400</c:v>
                </c:pt>
                <c:pt idx="39">
                  <c:v>111400</c:v>
                </c:pt>
                <c:pt idx="40">
                  <c:v>115100</c:v>
                </c:pt>
                <c:pt idx="41">
                  <c:v>114200</c:v>
                </c:pt>
                <c:pt idx="42">
                  <c:v>115400</c:v>
                </c:pt>
                <c:pt idx="43">
                  <c:v>116900</c:v>
                </c:pt>
                <c:pt idx="44">
                  <c:v>119000</c:v>
                </c:pt>
                <c:pt idx="45">
                  <c:v>118400</c:v>
                </c:pt>
                <c:pt idx="46">
                  <c:v>119400</c:v>
                </c:pt>
                <c:pt idx="47">
                  <c:v>119900</c:v>
                </c:pt>
                <c:pt idx="48">
                  <c:v>121900</c:v>
                </c:pt>
                <c:pt idx="49">
                  <c:v>125100</c:v>
                </c:pt>
                <c:pt idx="50">
                  <c:v>123000</c:v>
                </c:pt>
                <c:pt idx="51">
                  <c:v>126600</c:v>
                </c:pt>
                <c:pt idx="52">
                  <c:v>124760</c:v>
                </c:pt>
                <c:pt idx="53">
                  <c:v>110300</c:v>
                </c:pt>
                <c:pt idx="54">
                  <c:v>121700</c:v>
                </c:pt>
                <c:pt idx="55">
                  <c:v>120400</c:v>
                </c:pt>
                <c:pt idx="56">
                  <c:v>124600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C-4703-AD51-4EB4562EBF80}"/>
            </c:ext>
          </c:extLst>
        </c:ser>
        <c:ser>
          <c:idx val="1"/>
          <c:order val="1"/>
          <c:tx>
            <c:strRef>
              <c:f>Laskennat!$AD$1</c:f>
              <c:strCache>
                <c:ptCount val="1"/>
                <c:pt idx="0">
                  <c:v>jalankulkijat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Laskennat!$AE$9:$AE$65</c:f>
              <c:numCache>
                <c:formatCode>General</c:formatCode>
                <c:ptCount val="57"/>
                <c:pt idx="0">
                  <c:v>8300</c:v>
                </c:pt>
                <c:pt idx="1">
                  <c:v>9300</c:v>
                </c:pt>
                <c:pt idx="2">
                  <c:v>6900</c:v>
                </c:pt>
                <c:pt idx="3">
                  <c:v>6800</c:v>
                </c:pt>
                <c:pt idx="4">
                  <c:v>6800</c:v>
                </c:pt>
                <c:pt idx="5">
                  <c:v>7200</c:v>
                </c:pt>
                <c:pt idx="6">
                  <c:v>6600</c:v>
                </c:pt>
                <c:pt idx="7">
                  <c:v>8000</c:v>
                </c:pt>
                <c:pt idx="8">
                  <c:v>5000</c:v>
                </c:pt>
                <c:pt idx="9">
                  <c:v>5300</c:v>
                </c:pt>
                <c:pt idx="10">
                  <c:v>4700</c:v>
                </c:pt>
                <c:pt idx="11">
                  <c:v>4900</c:v>
                </c:pt>
                <c:pt idx="12">
                  <c:v>3500</c:v>
                </c:pt>
                <c:pt idx="13">
                  <c:v>4200</c:v>
                </c:pt>
                <c:pt idx="14">
                  <c:v>4100</c:v>
                </c:pt>
                <c:pt idx="15">
                  <c:v>3400</c:v>
                </c:pt>
                <c:pt idx="16">
                  <c:v>3200</c:v>
                </c:pt>
                <c:pt idx="17">
                  <c:v>3300</c:v>
                </c:pt>
                <c:pt idx="18">
                  <c:v>2300</c:v>
                </c:pt>
                <c:pt idx="19">
                  <c:v>2200</c:v>
                </c:pt>
                <c:pt idx="20">
                  <c:v>2300</c:v>
                </c:pt>
                <c:pt idx="21">
                  <c:v>2700</c:v>
                </c:pt>
                <c:pt idx="22">
                  <c:v>0</c:v>
                </c:pt>
                <c:pt idx="23">
                  <c:v>0</c:v>
                </c:pt>
                <c:pt idx="24">
                  <c:v>2600</c:v>
                </c:pt>
                <c:pt idx="25">
                  <c:v>0</c:v>
                </c:pt>
                <c:pt idx="26">
                  <c:v>3000</c:v>
                </c:pt>
                <c:pt idx="27">
                  <c:v>0</c:v>
                </c:pt>
                <c:pt idx="28">
                  <c:v>3600</c:v>
                </c:pt>
                <c:pt idx="29">
                  <c:v>0</c:v>
                </c:pt>
                <c:pt idx="30">
                  <c:v>3000</c:v>
                </c:pt>
                <c:pt idx="31">
                  <c:v>0</c:v>
                </c:pt>
                <c:pt idx="32">
                  <c:v>3948</c:v>
                </c:pt>
                <c:pt idx="33">
                  <c:v>0</c:v>
                </c:pt>
                <c:pt idx="34">
                  <c:v>3698</c:v>
                </c:pt>
                <c:pt idx="35">
                  <c:v>0</c:v>
                </c:pt>
                <c:pt idx="36">
                  <c:v>5323</c:v>
                </c:pt>
                <c:pt idx="37">
                  <c:v>0</c:v>
                </c:pt>
                <c:pt idx="38">
                  <c:v>4402.5</c:v>
                </c:pt>
                <c:pt idx="39">
                  <c:v>0</c:v>
                </c:pt>
                <c:pt idx="40">
                  <c:v>3665</c:v>
                </c:pt>
                <c:pt idx="41">
                  <c:v>0</c:v>
                </c:pt>
                <c:pt idx="42" formatCode="0">
                  <c:v>3965</c:v>
                </c:pt>
                <c:pt idx="43">
                  <c:v>0</c:v>
                </c:pt>
                <c:pt idx="44" formatCode="0">
                  <c:v>4777.5</c:v>
                </c:pt>
                <c:pt idx="46" formatCode="0">
                  <c:v>3962.5</c:v>
                </c:pt>
                <c:pt idx="47" formatCode="0">
                  <c:v>0</c:v>
                </c:pt>
                <c:pt idx="48" formatCode="0">
                  <c:v>6017</c:v>
                </c:pt>
                <c:pt idx="49" formatCode="0">
                  <c:v>0</c:v>
                </c:pt>
                <c:pt idx="50" formatCode="0">
                  <c:v>5003</c:v>
                </c:pt>
                <c:pt idx="51" formatCode="0">
                  <c:v>0</c:v>
                </c:pt>
                <c:pt idx="52" formatCode="0">
                  <c:v>4519</c:v>
                </c:pt>
                <c:pt idx="53" formatCode="0">
                  <c:v>0</c:v>
                </c:pt>
                <c:pt idx="54" formatCode="0">
                  <c:v>3825</c:v>
                </c:pt>
                <c:pt idx="56">
                  <c:v>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C-4703-AD51-4EB4562EBF80}"/>
            </c:ext>
          </c:extLst>
        </c:ser>
        <c:ser>
          <c:idx val="2"/>
          <c:order val="2"/>
          <c:tx>
            <c:strRef>
              <c:f>Laskennat!$AW$1</c:f>
              <c:strCache>
                <c:ptCount val="1"/>
                <c:pt idx="0">
                  <c:v>polkupyö-
räilijät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Laskennat!$AW$9:$AW$65</c:f>
              <c:numCache>
                <c:formatCode>General</c:formatCode>
                <c:ptCount val="57"/>
                <c:pt idx="0">
                  <c:v>12300</c:v>
                </c:pt>
                <c:pt idx="1">
                  <c:v>15300</c:v>
                </c:pt>
                <c:pt idx="2">
                  <c:v>12800</c:v>
                </c:pt>
                <c:pt idx="3">
                  <c:v>14800</c:v>
                </c:pt>
                <c:pt idx="4">
                  <c:v>11900</c:v>
                </c:pt>
                <c:pt idx="5">
                  <c:v>15900</c:v>
                </c:pt>
                <c:pt idx="6">
                  <c:v>14500</c:v>
                </c:pt>
                <c:pt idx="7">
                  <c:v>14300</c:v>
                </c:pt>
                <c:pt idx="8">
                  <c:v>16500</c:v>
                </c:pt>
                <c:pt idx="9">
                  <c:v>17800</c:v>
                </c:pt>
                <c:pt idx="10">
                  <c:v>17700</c:v>
                </c:pt>
                <c:pt idx="11">
                  <c:v>17800</c:v>
                </c:pt>
                <c:pt idx="12">
                  <c:v>18700</c:v>
                </c:pt>
                <c:pt idx="13">
                  <c:v>19600</c:v>
                </c:pt>
                <c:pt idx="14">
                  <c:v>18300</c:v>
                </c:pt>
                <c:pt idx="15">
                  <c:v>18000</c:v>
                </c:pt>
                <c:pt idx="16">
                  <c:v>18500</c:v>
                </c:pt>
                <c:pt idx="17">
                  <c:v>19000</c:v>
                </c:pt>
                <c:pt idx="18">
                  <c:v>15200</c:v>
                </c:pt>
                <c:pt idx="19">
                  <c:v>14500</c:v>
                </c:pt>
                <c:pt idx="20">
                  <c:v>14500</c:v>
                </c:pt>
                <c:pt idx="21">
                  <c:v>15500</c:v>
                </c:pt>
                <c:pt idx="22">
                  <c:v>0</c:v>
                </c:pt>
                <c:pt idx="23">
                  <c:v>0</c:v>
                </c:pt>
                <c:pt idx="24">
                  <c:v>15200</c:v>
                </c:pt>
                <c:pt idx="25">
                  <c:v>0</c:v>
                </c:pt>
                <c:pt idx="26">
                  <c:v>13100</c:v>
                </c:pt>
                <c:pt idx="27">
                  <c:v>0</c:v>
                </c:pt>
                <c:pt idx="28">
                  <c:v>19300</c:v>
                </c:pt>
                <c:pt idx="29">
                  <c:v>0</c:v>
                </c:pt>
                <c:pt idx="30">
                  <c:v>20600</c:v>
                </c:pt>
                <c:pt idx="31">
                  <c:v>0</c:v>
                </c:pt>
                <c:pt idx="32">
                  <c:v>22036</c:v>
                </c:pt>
                <c:pt idx="33">
                  <c:v>0</c:v>
                </c:pt>
                <c:pt idx="34">
                  <c:v>18641</c:v>
                </c:pt>
                <c:pt idx="35">
                  <c:v>0</c:v>
                </c:pt>
                <c:pt idx="36">
                  <c:v>23545</c:v>
                </c:pt>
                <c:pt idx="37">
                  <c:v>0</c:v>
                </c:pt>
                <c:pt idx="38">
                  <c:v>19912.2</c:v>
                </c:pt>
                <c:pt idx="39">
                  <c:v>0</c:v>
                </c:pt>
                <c:pt idx="40">
                  <c:v>17289</c:v>
                </c:pt>
                <c:pt idx="41">
                  <c:v>0</c:v>
                </c:pt>
                <c:pt idx="42">
                  <c:v>19056.400000000001</c:v>
                </c:pt>
                <c:pt idx="43">
                  <c:v>0</c:v>
                </c:pt>
                <c:pt idx="44" formatCode="0">
                  <c:v>21010</c:v>
                </c:pt>
                <c:pt idx="45" formatCode="0">
                  <c:v>0</c:v>
                </c:pt>
                <c:pt idx="46" formatCode="0">
                  <c:v>17422</c:v>
                </c:pt>
                <c:pt idx="47" formatCode="0">
                  <c:v>0</c:v>
                </c:pt>
                <c:pt idx="48" formatCode="0">
                  <c:v>21010</c:v>
                </c:pt>
                <c:pt idx="49" formatCode="0">
                  <c:v>0</c:v>
                </c:pt>
                <c:pt idx="50" formatCode="0">
                  <c:v>21374</c:v>
                </c:pt>
                <c:pt idx="51" formatCode="0">
                  <c:v>0</c:v>
                </c:pt>
                <c:pt idx="52" formatCode="0">
                  <c:v>20182</c:v>
                </c:pt>
                <c:pt idx="53" formatCode="0">
                  <c:v>0</c:v>
                </c:pt>
                <c:pt idx="54" formatCode="0">
                  <c:v>13653</c:v>
                </c:pt>
                <c:pt idx="56" formatCode="0">
                  <c:v>14197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C-4703-AD51-4EB4562EB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6767616"/>
        <c:axId val="246769152"/>
      </c:barChart>
      <c:catAx>
        <c:axId val="24676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676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76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6767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768217378624772E-2"/>
          <c:y val="0.26229482508716256"/>
          <c:w val="0.4241549951183638"/>
          <c:h val="0.170491793003486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Kävely ja pyöräily Oulujoen silloilla</a:t>
            </a:r>
          </a:p>
        </c:rich>
      </c:tx>
      <c:layout>
        <c:manualLayout>
          <c:xMode val="edge"/>
          <c:yMode val="edge"/>
          <c:x val="0.36233766233766235"/>
          <c:y val="2.287588046132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3636363636363E-2"/>
          <c:y val="0.14052332428042114"/>
          <c:w val="0.79740259740259745"/>
          <c:h val="0.745100417114791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Laskennat!$AD$1</c:f>
              <c:strCache>
                <c:ptCount val="1"/>
                <c:pt idx="0">
                  <c:v>jalankulkijat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Laskennat!$AE$9:$AE$65</c:f>
              <c:numCache>
                <c:formatCode>General</c:formatCode>
                <c:ptCount val="57"/>
                <c:pt idx="0">
                  <c:v>8300</c:v>
                </c:pt>
                <c:pt idx="1">
                  <c:v>9300</c:v>
                </c:pt>
                <c:pt idx="2">
                  <c:v>6900</c:v>
                </c:pt>
                <c:pt idx="3">
                  <c:v>6800</c:v>
                </c:pt>
                <c:pt idx="4">
                  <c:v>6800</c:v>
                </c:pt>
                <c:pt idx="5">
                  <c:v>7200</c:v>
                </c:pt>
                <c:pt idx="6">
                  <c:v>6600</c:v>
                </c:pt>
                <c:pt idx="7">
                  <c:v>8000</c:v>
                </c:pt>
                <c:pt idx="8">
                  <c:v>5000</c:v>
                </c:pt>
                <c:pt idx="9">
                  <c:v>5300</c:v>
                </c:pt>
                <c:pt idx="10">
                  <c:v>4700</c:v>
                </c:pt>
                <c:pt idx="11">
                  <c:v>4900</c:v>
                </c:pt>
                <c:pt idx="12">
                  <c:v>3500</c:v>
                </c:pt>
                <c:pt idx="13">
                  <c:v>4200</c:v>
                </c:pt>
                <c:pt idx="14">
                  <c:v>4100</c:v>
                </c:pt>
                <c:pt idx="15">
                  <c:v>3400</c:v>
                </c:pt>
                <c:pt idx="16">
                  <c:v>3200</c:v>
                </c:pt>
                <c:pt idx="17">
                  <c:v>3300</c:v>
                </c:pt>
                <c:pt idx="18">
                  <c:v>2300</c:v>
                </c:pt>
                <c:pt idx="19">
                  <c:v>2200</c:v>
                </c:pt>
                <c:pt idx="20">
                  <c:v>2300</c:v>
                </c:pt>
                <c:pt idx="21">
                  <c:v>2700</c:v>
                </c:pt>
                <c:pt idx="22">
                  <c:v>0</c:v>
                </c:pt>
                <c:pt idx="23">
                  <c:v>0</c:v>
                </c:pt>
                <c:pt idx="24">
                  <c:v>2600</c:v>
                </c:pt>
                <c:pt idx="25">
                  <c:v>0</c:v>
                </c:pt>
                <c:pt idx="26">
                  <c:v>3000</c:v>
                </c:pt>
                <c:pt idx="27">
                  <c:v>0</c:v>
                </c:pt>
                <c:pt idx="28">
                  <c:v>3600</c:v>
                </c:pt>
                <c:pt idx="29">
                  <c:v>0</c:v>
                </c:pt>
                <c:pt idx="30">
                  <c:v>3000</c:v>
                </c:pt>
                <c:pt idx="31">
                  <c:v>0</c:v>
                </c:pt>
                <c:pt idx="32">
                  <c:v>3948</c:v>
                </c:pt>
                <c:pt idx="33">
                  <c:v>0</c:v>
                </c:pt>
                <c:pt idx="34">
                  <c:v>3698</c:v>
                </c:pt>
                <c:pt idx="35">
                  <c:v>0</c:v>
                </c:pt>
                <c:pt idx="36">
                  <c:v>5323</c:v>
                </c:pt>
                <c:pt idx="37">
                  <c:v>0</c:v>
                </c:pt>
                <c:pt idx="38">
                  <c:v>4402.5</c:v>
                </c:pt>
                <c:pt idx="39">
                  <c:v>0</c:v>
                </c:pt>
                <c:pt idx="40">
                  <c:v>3665</c:v>
                </c:pt>
                <c:pt idx="41">
                  <c:v>0</c:v>
                </c:pt>
                <c:pt idx="42" formatCode="0">
                  <c:v>3965</c:v>
                </c:pt>
                <c:pt idx="43">
                  <c:v>0</c:v>
                </c:pt>
                <c:pt idx="44" formatCode="0">
                  <c:v>4777.5</c:v>
                </c:pt>
                <c:pt idx="46" formatCode="0">
                  <c:v>3962.5</c:v>
                </c:pt>
                <c:pt idx="47" formatCode="0">
                  <c:v>0</c:v>
                </c:pt>
                <c:pt idx="48" formatCode="0">
                  <c:v>6017</c:v>
                </c:pt>
                <c:pt idx="49" formatCode="0">
                  <c:v>0</c:v>
                </c:pt>
                <c:pt idx="50" formatCode="0">
                  <c:v>5003</c:v>
                </c:pt>
                <c:pt idx="51" formatCode="0">
                  <c:v>0</c:v>
                </c:pt>
                <c:pt idx="52" formatCode="0">
                  <c:v>4519</c:v>
                </c:pt>
                <c:pt idx="53" formatCode="0">
                  <c:v>0</c:v>
                </c:pt>
                <c:pt idx="54" formatCode="0">
                  <c:v>3825</c:v>
                </c:pt>
                <c:pt idx="56">
                  <c:v>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0-4151-8DF3-E08FC470829C}"/>
            </c:ext>
          </c:extLst>
        </c:ser>
        <c:ser>
          <c:idx val="2"/>
          <c:order val="1"/>
          <c:tx>
            <c:strRef>
              <c:f>Laskennat!$AW$1</c:f>
              <c:strCache>
                <c:ptCount val="1"/>
                <c:pt idx="0">
                  <c:v>polkupyö-
räilijät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Laskennat!$AW$9:$AW$65</c:f>
              <c:numCache>
                <c:formatCode>General</c:formatCode>
                <c:ptCount val="57"/>
                <c:pt idx="0">
                  <c:v>12300</c:v>
                </c:pt>
                <c:pt idx="1">
                  <c:v>15300</c:v>
                </c:pt>
                <c:pt idx="2">
                  <c:v>12800</c:v>
                </c:pt>
                <c:pt idx="3">
                  <c:v>14800</c:v>
                </c:pt>
                <c:pt idx="4">
                  <c:v>11900</c:v>
                </c:pt>
                <c:pt idx="5">
                  <c:v>15900</c:v>
                </c:pt>
                <c:pt idx="6">
                  <c:v>14500</c:v>
                </c:pt>
                <c:pt idx="7">
                  <c:v>14300</c:v>
                </c:pt>
                <c:pt idx="8">
                  <c:v>16500</c:v>
                </c:pt>
                <c:pt idx="9">
                  <c:v>17800</c:v>
                </c:pt>
                <c:pt idx="10">
                  <c:v>17700</c:v>
                </c:pt>
                <c:pt idx="11">
                  <c:v>17800</c:v>
                </c:pt>
                <c:pt idx="12">
                  <c:v>18700</c:v>
                </c:pt>
                <c:pt idx="13">
                  <c:v>19600</c:v>
                </c:pt>
                <c:pt idx="14">
                  <c:v>18300</c:v>
                </c:pt>
                <c:pt idx="15">
                  <c:v>18000</c:v>
                </c:pt>
                <c:pt idx="16">
                  <c:v>18500</c:v>
                </c:pt>
                <c:pt idx="17">
                  <c:v>19000</c:v>
                </c:pt>
                <c:pt idx="18">
                  <c:v>15200</c:v>
                </c:pt>
                <c:pt idx="19">
                  <c:v>14500</c:v>
                </c:pt>
                <c:pt idx="20">
                  <c:v>14500</c:v>
                </c:pt>
                <c:pt idx="21">
                  <c:v>15500</c:v>
                </c:pt>
                <c:pt idx="22">
                  <c:v>0</c:v>
                </c:pt>
                <c:pt idx="23">
                  <c:v>0</c:v>
                </c:pt>
                <c:pt idx="24">
                  <c:v>15200</c:v>
                </c:pt>
                <c:pt idx="25">
                  <c:v>0</c:v>
                </c:pt>
                <c:pt idx="26">
                  <c:v>13100</c:v>
                </c:pt>
                <c:pt idx="27">
                  <c:v>0</c:v>
                </c:pt>
                <c:pt idx="28">
                  <c:v>19300</c:v>
                </c:pt>
                <c:pt idx="29">
                  <c:v>0</c:v>
                </c:pt>
                <c:pt idx="30">
                  <c:v>20600</c:v>
                </c:pt>
                <c:pt idx="31">
                  <c:v>0</c:v>
                </c:pt>
                <c:pt idx="32">
                  <c:v>22036</c:v>
                </c:pt>
                <c:pt idx="33">
                  <c:v>0</c:v>
                </c:pt>
                <c:pt idx="34">
                  <c:v>18641</c:v>
                </c:pt>
                <c:pt idx="35">
                  <c:v>0</c:v>
                </c:pt>
                <c:pt idx="36">
                  <c:v>23545</c:v>
                </c:pt>
                <c:pt idx="37">
                  <c:v>0</c:v>
                </c:pt>
                <c:pt idx="38">
                  <c:v>19912.2</c:v>
                </c:pt>
                <c:pt idx="39">
                  <c:v>0</c:v>
                </c:pt>
                <c:pt idx="40">
                  <c:v>17289</c:v>
                </c:pt>
                <c:pt idx="41">
                  <c:v>0</c:v>
                </c:pt>
                <c:pt idx="42">
                  <c:v>19056.400000000001</c:v>
                </c:pt>
                <c:pt idx="43">
                  <c:v>0</c:v>
                </c:pt>
                <c:pt idx="44" formatCode="0">
                  <c:v>21010</c:v>
                </c:pt>
                <c:pt idx="45" formatCode="0">
                  <c:v>0</c:v>
                </c:pt>
                <c:pt idx="46" formatCode="0">
                  <c:v>17422</c:v>
                </c:pt>
                <c:pt idx="47" formatCode="0">
                  <c:v>0</c:v>
                </c:pt>
                <c:pt idx="48" formatCode="0">
                  <c:v>21010</c:v>
                </c:pt>
                <c:pt idx="49" formatCode="0">
                  <c:v>0</c:v>
                </c:pt>
                <c:pt idx="50" formatCode="0">
                  <c:v>21374</c:v>
                </c:pt>
                <c:pt idx="51" formatCode="0">
                  <c:v>0</c:v>
                </c:pt>
                <c:pt idx="52" formatCode="0">
                  <c:v>20182</c:v>
                </c:pt>
                <c:pt idx="53" formatCode="0">
                  <c:v>0</c:v>
                </c:pt>
                <c:pt idx="54" formatCode="0">
                  <c:v>13653</c:v>
                </c:pt>
                <c:pt idx="56" formatCode="0">
                  <c:v>14197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30-4151-8DF3-E08FC4708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7601408"/>
        <c:axId val="247603200"/>
      </c:barChart>
      <c:catAx>
        <c:axId val="24760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7603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760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760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51948051948048"/>
          <c:y val="0.42483798104325432"/>
          <c:w val="0.11428571428571432"/>
          <c:h val="0.24509875943791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99520"/>
        <c:axId val="219513600"/>
      </c:barChart>
      <c:catAx>
        <c:axId val="21949952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513600"/>
        <c:crosses val="autoZero"/>
        <c:auto val="0"/>
        <c:lblAlgn val="ctr"/>
        <c:lblOffset val="100"/>
        <c:tickMarkSkip val="1"/>
        <c:noMultiLvlLbl val="0"/>
      </c:catAx>
      <c:valAx>
        <c:axId val="21951360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49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1" l="0.75" r="0.75" t="1" header="0.4921259845" footer="0.4921259845"/>
    <c:pageSetup paperSize="9"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Kävely ja pyöräily keskustan kehällä</a:t>
            </a:r>
          </a:p>
        </c:rich>
      </c:tx>
      <c:layout>
        <c:manualLayout>
          <c:xMode val="edge"/>
          <c:yMode val="edge"/>
          <c:x val="0.35668004534452646"/>
          <c:y val="2.2801491918773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53906698264606E-2"/>
          <c:y val="0.14332270352374213"/>
          <c:w val="0.79766637998842305"/>
          <c:h val="0.7231790762996730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Laskennat!$AD$1</c:f>
              <c:strCache>
                <c:ptCount val="1"/>
                <c:pt idx="0">
                  <c:v>jalankulkijat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Laskennat!$AD$9:$AD$65</c:f>
              <c:numCache>
                <c:formatCode>General</c:formatCode>
                <c:ptCount val="57"/>
                <c:pt idx="0">
                  <c:v>10900</c:v>
                </c:pt>
                <c:pt idx="1">
                  <c:v>14400</c:v>
                </c:pt>
                <c:pt idx="2">
                  <c:v>14400</c:v>
                </c:pt>
                <c:pt idx="3">
                  <c:v>19700</c:v>
                </c:pt>
                <c:pt idx="4">
                  <c:v>18800</c:v>
                </c:pt>
                <c:pt idx="5">
                  <c:v>20300</c:v>
                </c:pt>
                <c:pt idx="6">
                  <c:v>19200</c:v>
                </c:pt>
                <c:pt idx="7">
                  <c:v>19100</c:v>
                </c:pt>
                <c:pt idx="8">
                  <c:v>17500</c:v>
                </c:pt>
                <c:pt idx="9">
                  <c:v>16300</c:v>
                </c:pt>
                <c:pt idx="10">
                  <c:v>14200</c:v>
                </c:pt>
                <c:pt idx="11">
                  <c:v>13900</c:v>
                </c:pt>
                <c:pt idx="12">
                  <c:v>12900</c:v>
                </c:pt>
                <c:pt idx="13">
                  <c:v>11800</c:v>
                </c:pt>
                <c:pt idx="14">
                  <c:v>11600</c:v>
                </c:pt>
                <c:pt idx="15">
                  <c:v>12400</c:v>
                </c:pt>
                <c:pt idx="16">
                  <c:v>11300</c:v>
                </c:pt>
                <c:pt idx="17">
                  <c:v>14000</c:v>
                </c:pt>
                <c:pt idx="18">
                  <c:v>11400</c:v>
                </c:pt>
                <c:pt idx="19">
                  <c:v>11900</c:v>
                </c:pt>
                <c:pt idx="20">
                  <c:v>12000</c:v>
                </c:pt>
                <c:pt idx="21">
                  <c:v>11400</c:v>
                </c:pt>
                <c:pt idx="22">
                  <c:v>0</c:v>
                </c:pt>
                <c:pt idx="23">
                  <c:v>0</c:v>
                </c:pt>
                <c:pt idx="24">
                  <c:v>10000</c:v>
                </c:pt>
                <c:pt idx="25">
                  <c:v>0</c:v>
                </c:pt>
                <c:pt idx="26">
                  <c:v>13000</c:v>
                </c:pt>
                <c:pt idx="27">
                  <c:v>0</c:v>
                </c:pt>
                <c:pt idx="28">
                  <c:v>10400</c:v>
                </c:pt>
                <c:pt idx="29">
                  <c:v>0</c:v>
                </c:pt>
                <c:pt idx="30">
                  <c:v>10400</c:v>
                </c:pt>
                <c:pt idx="31">
                  <c:v>0</c:v>
                </c:pt>
                <c:pt idx="32">
                  <c:v>10792</c:v>
                </c:pt>
                <c:pt idx="33">
                  <c:v>0</c:v>
                </c:pt>
                <c:pt idx="34">
                  <c:v>11112</c:v>
                </c:pt>
                <c:pt idx="35">
                  <c:v>0</c:v>
                </c:pt>
                <c:pt idx="36">
                  <c:v>12684</c:v>
                </c:pt>
                <c:pt idx="37">
                  <c:v>0</c:v>
                </c:pt>
                <c:pt idx="38">
                  <c:v>9890</c:v>
                </c:pt>
                <c:pt idx="39">
                  <c:v>0</c:v>
                </c:pt>
                <c:pt idx="40">
                  <c:v>13040</c:v>
                </c:pt>
                <c:pt idx="41">
                  <c:v>0</c:v>
                </c:pt>
                <c:pt idx="42" formatCode="0">
                  <c:v>9787.5</c:v>
                </c:pt>
                <c:pt idx="43" formatCode="0">
                  <c:v>0</c:v>
                </c:pt>
                <c:pt idx="44" formatCode="0">
                  <c:v>12732.5</c:v>
                </c:pt>
                <c:pt idx="45" formatCode="0">
                  <c:v>0</c:v>
                </c:pt>
                <c:pt idx="46" formatCode="0">
                  <c:v>11067.5</c:v>
                </c:pt>
                <c:pt idx="47" formatCode="0">
                  <c:v>0</c:v>
                </c:pt>
                <c:pt idx="48" formatCode="0">
                  <c:v>13991</c:v>
                </c:pt>
                <c:pt idx="49" formatCode="0">
                  <c:v>0</c:v>
                </c:pt>
                <c:pt idx="50" formatCode="0">
                  <c:v>13004</c:v>
                </c:pt>
                <c:pt idx="51" formatCode="0">
                  <c:v>0</c:v>
                </c:pt>
                <c:pt idx="52" formatCode="0">
                  <c:v>12510</c:v>
                </c:pt>
                <c:pt idx="53" formatCode="0">
                  <c:v>0</c:v>
                </c:pt>
                <c:pt idx="54" formatCode="0">
                  <c:v>10825</c:v>
                </c:pt>
                <c:pt idx="56">
                  <c:v>14215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1-4C8C-B896-F4B461D67561}"/>
            </c:ext>
          </c:extLst>
        </c:ser>
        <c:ser>
          <c:idx val="2"/>
          <c:order val="1"/>
          <c:tx>
            <c:strRef>
              <c:f>Laskennat!$AV$1</c:f>
              <c:strCache>
                <c:ptCount val="1"/>
                <c:pt idx="0">
                  <c:v>polkupyö-
räilijät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Laskennat!$AV$9:$AV$65</c:f>
              <c:numCache>
                <c:formatCode>General</c:formatCode>
                <c:ptCount val="57"/>
                <c:pt idx="0">
                  <c:v>22900</c:v>
                </c:pt>
                <c:pt idx="1">
                  <c:v>26550</c:v>
                </c:pt>
                <c:pt idx="2">
                  <c:v>23850</c:v>
                </c:pt>
                <c:pt idx="3">
                  <c:v>28600</c:v>
                </c:pt>
                <c:pt idx="4">
                  <c:v>24400</c:v>
                </c:pt>
                <c:pt idx="5">
                  <c:v>25000</c:v>
                </c:pt>
                <c:pt idx="6">
                  <c:v>20700</c:v>
                </c:pt>
                <c:pt idx="7">
                  <c:v>27700</c:v>
                </c:pt>
                <c:pt idx="8">
                  <c:v>34200</c:v>
                </c:pt>
                <c:pt idx="9">
                  <c:v>33000</c:v>
                </c:pt>
                <c:pt idx="10">
                  <c:v>32300</c:v>
                </c:pt>
                <c:pt idx="11">
                  <c:v>31800</c:v>
                </c:pt>
                <c:pt idx="12">
                  <c:v>34200</c:v>
                </c:pt>
                <c:pt idx="13">
                  <c:v>36100</c:v>
                </c:pt>
                <c:pt idx="14">
                  <c:v>32000</c:v>
                </c:pt>
                <c:pt idx="15">
                  <c:v>29100</c:v>
                </c:pt>
                <c:pt idx="16">
                  <c:v>28300</c:v>
                </c:pt>
                <c:pt idx="17">
                  <c:v>34100</c:v>
                </c:pt>
                <c:pt idx="18">
                  <c:v>28200</c:v>
                </c:pt>
                <c:pt idx="19">
                  <c:v>27600</c:v>
                </c:pt>
                <c:pt idx="20">
                  <c:v>27600</c:v>
                </c:pt>
                <c:pt idx="21">
                  <c:v>26300</c:v>
                </c:pt>
                <c:pt idx="22">
                  <c:v>0</c:v>
                </c:pt>
                <c:pt idx="23">
                  <c:v>0</c:v>
                </c:pt>
                <c:pt idx="24">
                  <c:v>25800</c:v>
                </c:pt>
                <c:pt idx="25">
                  <c:v>0</c:v>
                </c:pt>
                <c:pt idx="26">
                  <c:v>25000</c:v>
                </c:pt>
                <c:pt idx="27">
                  <c:v>0</c:v>
                </c:pt>
                <c:pt idx="28">
                  <c:v>34100</c:v>
                </c:pt>
                <c:pt idx="29">
                  <c:v>0</c:v>
                </c:pt>
                <c:pt idx="30">
                  <c:v>33700</c:v>
                </c:pt>
                <c:pt idx="31">
                  <c:v>0</c:v>
                </c:pt>
                <c:pt idx="32">
                  <c:v>36587</c:v>
                </c:pt>
                <c:pt idx="33">
                  <c:v>0</c:v>
                </c:pt>
                <c:pt idx="34">
                  <c:v>31863</c:v>
                </c:pt>
                <c:pt idx="35">
                  <c:v>0</c:v>
                </c:pt>
                <c:pt idx="36">
                  <c:v>40485</c:v>
                </c:pt>
                <c:pt idx="37">
                  <c:v>0</c:v>
                </c:pt>
                <c:pt idx="38">
                  <c:v>32465.4</c:v>
                </c:pt>
                <c:pt idx="39">
                  <c:v>0</c:v>
                </c:pt>
                <c:pt idx="40">
                  <c:v>29917</c:v>
                </c:pt>
                <c:pt idx="41">
                  <c:v>0</c:v>
                </c:pt>
                <c:pt idx="42">
                  <c:v>31248.019999999997</c:v>
                </c:pt>
                <c:pt idx="43">
                  <c:v>0</c:v>
                </c:pt>
                <c:pt idx="44">
                  <c:v>35970</c:v>
                </c:pt>
                <c:pt idx="45">
                  <c:v>0</c:v>
                </c:pt>
                <c:pt idx="46">
                  <c:v>33550</c:v>
                </c:pt>
                <c:pt idx="47">
                  <c:v>0</c:v>
                </c:pt>
                <c:pt idx="48">
                  <c:v>37636</c:v>
                </c:pt>
                <c:pt idx="49">
                  <c:v>0</c:v>
                </c:pt>
                <c:pt idx="50">
                  <c:v>34915</c:v>
                </c:pt>
                <c:pt idx="51">
                  <c:v>0</c:v>
                </c:pt>
                <c:pt idx="52">
                  <c:v>31570</c:v>
                </c:pt>
                <c:pt idx="53">
                  <c:v>0</c:v>
                </c:pt>
                <c:pt idx="54">
                  <c:v>24410</c:v>
                </c:pt>
                <c:pt idx="56" formatCode="0">
                  <c:v>21362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1-4C8C-B896-F4B461D67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7632640"/>
        <c:axId val="247634176"/>
      </c:barChart>
      <c:catAx>
        <c:axId val="24763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7634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763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763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67553812582766"/>
          <c:y val="0.41693880370216879"/>
          <c:w val="0.11413761995703842"/>
          <c:h val="0.244300164233856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Moottoriajoneuvot keskustan kehällä </a:t>
            </a:r>
          </a:p>
        </c:rich>
      </c:tx>
      <c:layout>
        <c:manualLayout>
          <c:xMode val="edge"/>
          <c:yMode val="edge"/>
          <c:x val="0.36958190872528768"/>
          <c:y val="1.5105740181268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866936811926987E-2"/>
          <c:y val="9.3655727281980627E-2"/>
          <c:w val="0.85475316909501586"/>
          <c:h val="0.734140055791009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Laskennat!$B$2</c:f>
              <c:strCache>
                <c:ptCount val="1"/>
                <c:pt idx="0">
                  <c:v>1.  Limin-
gantie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Laskennat!$B$9:$B$65</c:f>
              <c:numCache>
                <c:formatCode>#,##0</c:formatCode>
                <c:ptCount val="57"/>
                <c:pt idx="0">
                  <c:v>7200</c:v>
                </c:pt>
                <c:pt idx="1">
                  <c:v>9200</c:v>
                </c:pt>
                <c:pt idx="2">
                  <c:v>11400</c:v>
                </c:pt>
                <c:pt idx="3">
                  <c:v>12700</c:v>
                </c:pt>
                <c:pt idx="4">
                  <c:v>12400</c:v>
                </c:pt>
                <c:pt idx="5">
                  <c:v>12200</c:v>
                </c:pt>
                <c:pt idx="6">
                  <c:v>15900</c:v>
                </c:pt>
                <c:pt idx="7">
                  <c:v>15300</c:v>
                </c:pt>
                <c:pt idx="8">
                  <c:v>14300</c:v>
                </c:pt>
                <c:pt idx="9">
                  <c:v>12300</c:v>
                </c:pt>
                <c:pt idx="10">
                  <c:v>12300</c:v>
                </c:pt>
                <c:pt idx="11">
                  <c:v>14400</c:v>
                </c:pt>
                <c:pt idx="12">
                  <c:v>13200</c:v>
                </c:pt>
                <c:pt idx="13">
                  <c:v>14900</c:v>
                </c:pt>
                <c:pt idx="14">
                  <c:v>14400</c:v>
                </c:pt>
                <c:pt idx="15">
                  <c:v>16200</c:v>
                </c:pt>
                <c:pt idx="16">
                  <c:v>15300</c:v>
                </c:pt>
                <c:pt idx="17">
                  <c:v>15100</c:v>
                </c:pt>
                <c:pt idx="18">
                  <c:v>16900</c:v>
                </c:pt>
                <c:pt idx="19">
                  <c:v>17300</c:v>
                </c:pt>
                <c:pt idx="20">
                  <c:v>18000</c:v>
                </c:pt>
                <c:pt idx="21">
                  <c:v>19000</c:v>
                </c:pt>
                <c:pt idx="22">
                  <c:v>20200</c:v>
                </c:pt>
                <c:pt idx="23">
                  <c:v>20500</c:v>
                </c:pt>
                <c:pt idx="24">
                  <c:v>17200</c:v>
                </c:pt>
                <c:pt idx="25">
                  <c:v>17900</c:v>
                </c:pt>
                <c:pt idx="26">
                  <c:v>18400</c:v>
                </c:pt>
                <c:pt idx="27">
                  <c:v>18300</c:v>
                </c:pt>
                <c:pt idx="28">
                  <c:v>20600</c:v>
                </c:pt>
                <c:pt idx="29">
                  <c:v>22100</c:v>
                </c:pt>
                <c:pt idx="30">
                  <c:v>22600</c:v>
                </c:pt>
                <c:pt idx="31">
                  <c:v>23700</c:v>
                </c:pt>
                <c:pt idx="32">
                  <c:v>23800</c:v>
                </c:pt>
                <c:pt idx="33">
                  <c:v>24200</c:v>
                </c:pt>
                <c:pt idx="34">
                  <c:v>24700</c:v>
                </c:pt>
                <c:pt idx="35">
                  <c:v>25000</c:v>
                </c:pt>
                <c:pt idx="36">
                  <c:v>27000</c:v>
                </c:pt>
                <c:pt idx="37">
                  <c:v>27700</c:v>
                </c:pt>
                <c:pt idx="38">
                  <c:v>26700</c:v>
                </c:pt>
                <c:pt idx="39">
                  <c:v>25500</c:v>
                </c:pt>
                <c:pt idx="40">
                  <c:v>25600</c:v>
                </c:pt>
                <c:pt idx="41">
                  <c:v>24700</c:v>
                </c:pt>
                <c:pt idx="42">
                  <c:v>24300</c:v>
                </c:pt>
                <c:pt idx="43">
                  <c:v>22500</c:v>
                </c:pt>
                <c:pt idx="44">
                  <c:v>22300</c:v>
                </c:pt>
                <c:pt idx="45">
                  <c:v>25200</c:v>
                </c:pt>
                <c:pt idx="46">
                  <c:v>24500</c:v>
                </c:pt>
                <c:pt idx="47">
                  <c:v>23500</c:v>
                </c:pt>
                <c:pt idx="48">
                  <c:v>22300</c:v>
                </c:pt>
                <c:pt idx="49">
                  <c:v>23400</c:v>
                </c:pt>
                <c:pt idx="50">
                  <c:v>19800</c:v>
                </c:pt>
                <c:pt idx="51">
                  <c:v>18100</c:v>
                </c:pt>
                <c:pt idx="52">
                  <c:v>18100</c:v>
                </c:pt>
                <c:pt idx="53">
                  <c:v>15600</c:v>
                </c:pt>
                <c:pt idx="54">
                  <c:v>16100</c:v>
                </c:pt>
                <c:pt idx="55">
                  <c:v>15000</c:v>
                </c:pt>
                <c:pt idx="56">
                  <c:v>14900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5-47B9-B1D0-23F40BAC44E7}"/>
            </c:ext>
          </c:extLst>
        </c:ser>
        <c:ser>
          <c:idx val="1"/>
          <c:order val="1"/>
          <c:tx>
            <c:strRef>
              <c:f>Laskennat!$C$2</c:f>
              <c:strCache>
                <c:ptCount val="1"/>
                <c:pt idx="0">
                  <c:v>2.  Ilmarin-/Rautatienkatu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Laskennat!$C$9:$C$65</c:f>
              <c:numCache>
                <c:formatCode>#,##0</c:formatCode>
                <c:ptCount val="57"/>
                <c:pt idx="19">
                  <c:v>3000</c:v>
                </c:pt>
                <c:pt idx="20">
                  <c:v>3100</c:v>
                </c:pt>
                <c:pt idx="21">
                  <c:v>3700</c:v>
                </c:pt>
                <c:pt idx="22">
                  <c:v>3900</c:v>
                </c:pt>
                <c:pt idx="23">
                  <c:v>4600</c:v>
                </c:pt>
                <c:pt idx="24">
                  <c:v>5200</c:v>
                </c:pt>
                <c:pt idx="25">
                  <c:v>5900</c:v>
                </c:pt>
                <c:pt idx="26">
                  <c:v>5700</c:v>
                </c:pt>
                <c:pt idx="27">
                  <c:v>5500</c:v>
                </c:pt>
                <c:pt idx="28">
                  <c:v>5000</c:v>
                </c:pt>
                <c:pt idx="29">
                  <c:v>5400</c:v>
                </c:pt>
                <c:pt idx="30">
                  <c:v>4100</c:v>
                </c:pt>
                <c:pt idx="31">
                  <c:v>4800</c:v>
                </c:pt>
                <c:pt idx="32">
                  <c:v>5000</c:v>
                </c:pt>
                <c:pt idx="33">
                  <c:v>5100</c:v>
                </c:pt>
                <c:pt idx="34">
                  <c:v>5200</c:v>
                </c:pt>
                <c:pt idx="35">
                  <c:v>5300</c:v>
                </c:pt>
                <c:pt idx="36">
                  <c:v>2200</c:v>
                </c:pt>
                <c:pt idx="37">
                  <c:v>2200</c:v>
                </c:pt>
                <c:pt idx="38">
                  <c:v>2300</c:v>
                </c:pt>
                <c:pt idx="39">
                  <c:v>3500</c:v>
                </c:pt>
                <c:pt idx="40">
                  <c:v>3100</c:v>
                </c:pt>
                <c:pt idx="41">
                  <c:v>2400</c:v>
                </c:pt>
                <c:pt idx="42">
                  <c:v>4400</c:v>
                </c:pt>
                <c:pt idx="43">
                  <c:v>5000</c:v>
                </c:pt>
                <c:pt idx="44">
                  <c:v>5800</c:v>
                </c:pt>
                <c:pt idx="45">
                  <c:v>6100</c:v>
                </c:pt>
                <c:pt idx="46">
                  <c:v>6400</c:v>
                </c:pt>
                <c:pt idx="47">
                  <c:v>6600</c:v>
                </c:pt>
                <c:pt idx="48">
                  <c:v>7300</c:v>
                </c:pt>
                <c:pt idx="49">
                  <c:v>7400</c:v>
                </c:pt>
                <c:pt idx="50">
                  <c:v>8700</c:v>
                </c:pt>
                <c:pt idx="51">
                  <c:v>9500</c:v>
                </c:pt>
                <c:pt idx="52">
                  <c:v>9800</c:v>
                </c:pt>
                <c:pt idx="53">
                  <c:v>5900</c:v>
                </c:pt>
                <c:pt idx="54">
                  <c:v>6700</c:v>
                </c:pt>
                <c:pt idx="55">
                  <c:v>6200</c:v>
                </c:pt>
                <c:pt idx="56">
                  <c:v>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5-47B9-B1D0-23F40BAC44E7}"/>
            </c:ext>
          </c:extLst>
        </c:ser>
        <c:ser>
          <c:idx val="2"/>
          <c:order val="2"/>
          <c:tx>
            <c:strRef>
              <c:f>Laskennat!$D$2</c:f>
              <c:strCache>
                <c:ptCount val="1"/>
                <c:pt idx="0">
                  <c:v>3.  Etel. 
alikäytävä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Laskennat!$D$9:$D$65</c:f>
              <c:numCache>
                <c:formatCode>#,##0</c:formatCode>
                <c:ptCount val="57"/>
                <c:pt idx="0">
                  <c:v>14200</c:v>
                </c:pt>
                <c:pt idx="1">
                  <c:v>13700</c:v>
                </c:pt>
                <c:pt idx="2">
                  <c:v>15500</c:v>
                </c:pt>
                <c:pt idx="3">
                  <c:v>16000</c:v>
                </c:pt>
                <c:pt idx="4">
                  <c:v>16400</c:v>
                </c:pt>
                <c:pt idx="5">
                  <c:v>16200</c:v>
                </c:pt>
                <c:pt idx="6">
                  <c:v>17200</c:v>
                </c:pt>
                <c:pt idx="7">
                  <c:v>19800</c:v>
                </c:pt>
                <c:pt idx="8">
                  <c:v>24100</c:v>
                </c:pt>
                <c:pt idx="9">
                  <c:v>18500</c:v>
                </c:pt>
                <c:pt idx="10">
                  <c:v>17000</c:v>
                </c:pt>
                <c:pt idx="11">
                  <c:v>18800</c:v>
                </c:pt>
                <c:pt idx="12">
                  <c:v>18800</c:v>
                </c:pt>
                <c:pt idx="13">
                  <c:v>19500</c:v>
                </c:pt>
                <c:pt idx="14">
                  <c:v>16800</c:v>
                </c:pt>
                <c:pt idx="15">
                  <c:v>19400</c:v>
                </c:pt>
                <c:pt idx="16">
                  <c:v>18700</c:v>
                </c:pt>
                <c:pt idx="17">
                  <c:v>22100</c:v>
                </c:pt>
                <c:pt idx="18">
                  <c:v>19500</c:v>
                </c:pt>
                <c:pt idx="19">
                  <c:v>21300</c:v>
                </c:pt>
                <c:pt idx="20">
                  <c:v>21800</c:v>
                </c:pt>
                <c:pt idx="21">
                  <c:v>22900</c:v>
                </c:pt>
                <c:pt idx="22">
                  <c:v>23000</c:v>
                </c:pt>
                <c:pt idx="23">
                  <c:v>22900</c:v>
                </c:pt>
                <c:pt idx="24">
                  <c:v>21800</c:v>
                </c:pt>
                <c:pt idx="25">
                  <c:v>23800</c:v>
                </c:pt>
                <c:pt idx="26">
                  <c:v>23200</c:v>
                </c:pt>
                <c:pt idx="27">
                  <c:v>22700</c:v>
                </c:pt>
                <c:pt idx="28">
                  <c:v>22600</c:v>
                </c:pt>
                <c:pt idx="29">
                  <c:v>21700</c:v>
                </c:pt>
                <c:pt idx="30">
                  <c:v>20300</c:v>
                </c:pt>
                <c:pt idx="31">
                  <c:v>21200</c:v>
                </c:pt>
                <c:pt idx="32">
                  <c:v>21800</c:v>
                </c:pt>
                <c:pt idx="33">
                  <c:v>22200</c:v>
                </c:pt>
                <c:pt idx="34">
                  <c:v>22700</c:v>
                </c:pt>
                <c:pt idx="35">
                  <c:v>22800</c:v>
                </c:pt>
                <c:pt idx="36">
                  <c:v>23700</c:v>
                </c:pt>
                <c:pt idx="37">
                  <c:v>23600</c:v>
                </c:pt>
                <c:pt idx="38">
                  <c:v>23700</c:v>
                </c:pt>
                <c:pt idx="39">
                  <c:v>23800</c:v>
                </c:pt>
                <c:pt idx="40">
                  <c:v>22700</c:v>
                </c:pt>
                <c:pt idx="41">
                  <c:v>21900</c:v>
                </c:pt>
                <c:pt idx="42">
                  <c:v>23100</c:v>
                </c:pt>
                <c:pt idx="43">
                  <c:v>23100</c:v>
                </c:pt>
                <c:pt idx="44">
                  <c:v>23600</c:v>
                </c:pt>
                <c:pt idx="45">
                  <c:v>24400</c:v>
                </c:pt>
                <c:pt idx="46">
                  <c:v>26400</c:v>
                </c:pt>
                <c:pt idx="47">
                  <c:v>25300</c:v>
                </c:pt>
                <c:pt idx="48">
                  <c:v>27000</c:v>
                </c:pt>
                <c:pt idx="49">
                  <c:v>27600</c:v>
                </c:pt>
                <c:pt idx="50">
                  <c:v>22600</c:v>
                </c:pt>
                <c:pt idx="51">
                  <c:v>21000</c:v>
                </c:pt>
                <c:pt idx="52">
                  <c:v>23400</c:v>
                </c:pt>
                <c:pt idx="53">
                  <c:v>20000</c:v>
                </c:pt>
                <c:pt idx="54">
                  <c:v>24300</c:v>
                </c:pt>
                <c:pt idx="55">
                  <c:v>23700</c:v>
                </c:pt>
                <c:pt idx="56">
                  <c:v>25300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5-47B9-B1D0-23F40BAC44E7}"/>
            </c:ext>
          </c:extLst>
        </c:ser>
        <c:ser>
          <c:idx val="3"/>
          <c:order val="3"/>
          <c:tx>
            <c:strRef>
              <c:f>Laskennat!$E$2</c:f>
              <c:strCache>
                <c:ptCount val="1"/>
                <c:pt idx="0">
                  <c:v>4.  Pohj. 
alikäytävä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Laskennat!$E$9:$E$65</c:f>
              <c:numCache>
                <c:formatCode>#,##0</c:formatCode>
                <c:ptCount val="57"/>
                <c:pt idx="0">
                  <c:v>6500</c:v>
                </c:pt>
                <c:pt idx="1">
                  <c:v>7900</c:v>
                </c:pt>
                <c:pt idx="2">
                  <c:v>10000</c:v>
                </c:pt>
                <c:pt idx="3">
                  <c:v>11000</c:v>
                </c:pt>
                <c:pt idx="4">
                  <c:v>11400</c:v>
                </c:pt>
                <c:pt idx="5">
                  <c:v>12700</c:v>
                </c:pt>
                <c:pt idx="6">
                  <c:v>13500</c:v>
                </c:pt>
                <c:pt idx="7">
                  <c:v>14700</c:v>
                </c:pt>
                <c:pt idx="8">
                  <c:v>15700</c:v>
                </c:pt>
                <c:pt idx="9">
                  <c:v>15700</c:v>
                </c:pt>
                <c:pt idx="10">
                  <c:v>15500</c:v>
                </c:pt>
                <c:pt idx="11">
                  <c:v>15800</c:v>
                </c:pt>
                <c:pt idx="12">
                  <c:v>14900</c:v>
                </c:pt>
                <c:pt idx="13">
                  <c:v>15300</c:v>
                </c:pt>
                <c:pt idx="14">
                  <c:v>14500</c:v>
                </c:pt>
                <c:pt idx="15">
                  <c:v>16400</c:v>
                </c:pt>
                <c:pt idx="16">
                  <c:v>14300</c:v>
                </c:pt>
                <c:pt idx="17">
                  <c:v>12500</c:v>
                </c:pt>
                <c:pt idx="18">
                  <c:v>17400</c:v>
                </c:pt>
                <c:pt idx="19">
                  <c:v>16700</c:v>
                </c:pt>
                <c:pt idx="20">
                  <c:v>17100</c:v>
                </c:pt>
                <c:pt idx="21">
                  <c:v>17400</c:v>
                </c:pt>
                <c:pt idx="22">
                  <c:v>18000</c:v>
                </c:pt>
                <c:pt idx="23">
                  <c:v>19000</c:v>
                </c:pt>
                <c:pt idx="24">
                  <c:v>18900</c:v>
                </c:pt>
                <c:pt idx="25">
                  <c:v>19500</c:v>
                </c:pt>
                <c:pt idx="26">
                  <c:v>19000</c:v>
                </c:pt>
                <c:pt idx="27">
                  <c:v>18300</c:v>
                </c:pt>
                <c:pt idx="28">
                  <c:v>18400</c:v>
                </c:pt>
                <c:pt idx="29">
                  <c:v>17700</c:v>
                </c:pt>
                <c:pt idx="30">
                  <c:v>18900</c:v>
                </c:pt>
                <c:pt idx="31">
                  <c:v>17800</c:v>
                </c:pt>
                <c:pt idx="32">
                  <c:v>17600</c:v>
                </c:pt>
                <c:pt idx="33">
                  <c:v>18000</c:v>
                </c:pt>
                <c:pt idx="34">
                  <c:v>17400</c:v>
                </c:pt>
                <c:pt idx="35">
                  <c:v>16600</c:v>
                </c:pt>
                <c:pt idx="36">
                  <c:v>17400</c:v>
                </c:pt>
                <c:pt idx="37">
                  <c:v>18200</c:v>
                </c:pt>
                <c:pt idx="38">
                  <c:v>17700</c:v>
                </c:pt>
                <c:pt idx="39">
                  <c:v>17200</c:v>
                </c:pt>
                <c:pt idx="40">
                  <c:v>17900</c:v>
                </c:pt>
                <c:pt idx="41">
                  <c:v>17500</c:v>
                </c:pt>
                <c:pt idx="42">
                  <c:v>17400</c:v>
                </c:pt>
                <c:pt idx="43">
                  <c:v>16900</c:v>
                </c:pt>
                <c:pt idx="44">
                  <c:v>16900</c:v>
                </c:pt>
                <c:pt idx="45">
                  <c:v>16700</c:v>
                </c:pt>
                <c:pt idx="46">
                  <c:v>17100</c:v>
                </c:pt>
                <c:pt idx="47">
                  <c:v>17200</c:v>
                </c:pt>
                <c:pt idx="48">
                  <c:v>17800</c:v>
                </c:pt>
                <c:pt idx="49">
                  <c:v>17400</c:v>
                </c:pt>
                <c:pt idx="50">
                  <c:v>17400</c:v>
                </c:pt>
                <c:pt idx="51">
                  <c:v>16800</c:v>
                </c:pt>
                <c:pt idx="52">
                  <c:v>17200</c:v>
                </c:pt>
                <c:pt idx="53">
                  <c:v>14800</c:v>
                </c:pt>
                <c:pt idx="54">
                  <c:v>15800</c:v>
                </c:pt>
                <c:pt idx="55">
                  <c:v>15700</c:v>
                </c:pt>
                <c:pt idx="56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5-47B9-B1D0-23F40BAC44E7}"/>
            </c:ext>
          </c:extLst>
        </c:ser>
        <c:ser>
          <c:idx val="4"/>
          <c:order val="4"/>
          <c:tx>
            <c:strRef>
              <c:f>Laskennat!$F$2</c:f>
              <c:strCache>
                <c:ptCount val="1"/>
                <c:pt idx="0">
                  <c:v>5.  Tulli-
väylä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Laskennat!$F$9:$F$65</c:f>
              <c:numCache>
                <c:formatCode>#,##0</c:formatCode>
                <c:ptCount val="57"/>
                <c:pt idx="0">
                  <c:v>2200</c:v>
                </c:pt>
                <c:pt idx="1">
                  <c:v>3400</c:v>
                </c:pt>
                <c:pt idx="2">
                  <c:v>2700</c:v>
                </c:pt>
                <c:pt idx="3">
                  <c:v>3500</c:v>
                </c:pt>
                <c:pt idx="4">
                  <c:v>4000</c:v>
                </c:pt>
                <c:pt idx="5">
                  <c:v>4300</c:v>
                </c:pt>
                <c:pt idx="6">
                  <c:v>4700</c:v>
                </c:pt>
                <c:pt idx="7">
                  <c:v>5000</c:v>
                </c:pt>
                <c:pt idx="8">
                  <c:v>5900</c:v>
                </c:pt>
                <c:pt idx="9">
                  <c:v>5800</c:v>
                </c:pt>
                <c:pt idx="10">
                  <c:v>6200</c:v>
                </c:pt>
                <c:pt idx="11">
                  <c:v>5800</c:v>
                </c:pt>
                <c:pt idx="12">
                  <c:v>7100</c:v>
                </c:pt>
                <c:pt idx="13">
                  <c:v>6800</c:v>
                </c:pt>
                <c:pt idx="14">
                  <c:v>9600</c:v>
                </c:pt>
                <c:pt idx="15">
                  <c:v>12400</c:v>
                </c:pt>
                <c:pt idx="16">
                  <c:v>12700</c:v>
                </c:pt>
                <c:pt idx="17">
                  <c:v>7400</c:v>
                </c:pt>
                <c:pt idx="18">
                  <c:v>9900</c:v>
                </c:pt>
                <c:pt idx="19">
                  <c:v>12000</c:v>
                </c:pt>
                <c:pt idx="20">
                  <c:v>12800</c:v>
                </c:pt>
                <c:pt idx="21">
                  <c:v>11200</c:v>
                </c:pt>
                <c:pt idx="22">
                  <c:v>11900</c:v>
                </c:pt>
                <c:pt idx="23">
                  <c:v>12500</c:v>
                </c:pt>
                <c:pt idx="24">
                  <c:v>12500</c:v>
                </c:pt>
                <c:pt idx="25">
                  <c:v>13700</c:v>
                </c:pt>
                <c:pt idx="26">
                  <c:v>13900</c:v>
                </c:pt>
                <c:pt idx="27">
                  <c:v>14300</c:v>
                </c:pt>
                <c:pt idx="28">
                  <c:v>14200</c:v>
                </c:pt>
                <c:pt idx="29">
                  <c:v>14900</c:v>
                </c:pt>
                <c:pt idx="30">
                  <c:v>14900</c:v>
                </c:pt>
                <c:pt idx="31">
                  <c:v>14500</c:v>
                </c:pt>
                <c:pt idx="32">
                  <c:v>14100</c:v>
                </c:pt>
                <c:pt idx="33">
                  <c:v>15400</c:v>
                </c:pt>
                <c:pt idx="34">
                  <c:v>14700</c:v>
                </c:pt>
                <c:pt idx="35">
                  <c:v>14700</c:v>
                </c:pt>
                <c:pt idx="36">
                  <c:v>15400</c:v>
                </c:pt>
                <c:pt idx="37">
                  <c:v>16500</c:v>
                </c:pt>
                <c:pt idx="38">
                  <c:v>16800</c:v>
                </c:pt>
                <c:pt idx="39">
                  <c:v>16700</c:v>
                </c:pt>
                <c:pt idx="40">
                  <c:v>16500</c:v>
                </c:pt>
                <c:pt idx="41">
                  <c:v>16500</c:v>
                </c:pt>
                <c:pt idx="42">
                  <c:v>16900</c:v>
                </c:pt>
                <c:pt idx="43">
                  <c:v>16900</c:v>
                </c:pt>
                <c:pt idx="44">
                  <c:v>16700</c:v>
                </c:pt>
                <c:pt idx="45">
                  <c:v>16600</c:v>
                </c:pt>
                <c:pt idx="46">
                  <c:v>16900</c:v>
                </c:pt>
                <c:pt idx="47">
                  <c:v>17400</c:v>
                </c:pt>
                <c:pt idx="48">
                  <c:v>17600</c:v>
                </c:pt>
                <c:pt idx="49">
                  <c:v>15500</c:v>
                </c:pt>
                <c:pt idx="50">
                  <c:v>13400</c:v>
                </c:pt>
                <c:pt idx="51">
                  <c:v>16600</c:v>
                </c:pt>
                <c:pt idx="52">
                  <c:v>17200</c:v>
                </c:pt>
                <c:pt idx="53">
                  <c:v>15200</c:v>
                </c:pt>
                <c:pt idx="54">
                  <c:v>15900</c:v>
                </c:pt>
                <c:pt idx="55">
                  <c:v>14800</c:v>
                </c:pt>
                <c:pt idx="56">
                  <c:v>15200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A5-47B9-B1D0-23F40BAC44E7}"/>
            </c:ext>
          </c:extLst>
        </c:ser>
        <c:ser>
          <c:idx val="5"/>
          <c:order val="5"/>
          <c:tx>
            <c:strRef>
              <c:f>Laskennat!$G$2</c:f>
              <c:strCache>
                <c:ptCount val="1"/>
                <c:pt idx="0">
                  <c:v>6.  Kasar-
mintie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Laskennat!$G$9:$G$65</c:f>
              <c:numCache>
                <c:formatCode>#,##0</c:formatCode>
                <c:ptCount val="57"/>
                <c:pt idx="0">
                  <c:v>1400</c:v>
                </c:pt>
                <c:pt idx="1">
                  <c:v>1800</c:v>
                </c:pt>
                <c:pt idx="2">
                  <c:v>2700</c:v>
                </c:pt>
                <c:pt idx="3">
                  <c:v>1800</c:v>
                </c:pt>
                <c:pt idx="4">
                  <c:v>1800</c:v>
                </c:pt>
                <c:pt idx="5">
                  <c:v>2400</c:v>
                </c:pt>
                <c:pt idx="6">
                  <c:v>2400</c:v>
                </c:pt>
                <c:pt idx="7">
                  <c:v>2300</c:v>
                </c:pt>
                <c:pt idx="8">
                  <c:v>2300</c:v>
                </c:pt>
                <c:pt idx="9">
                  <c:v>2600</c:v>
                </c:pt>
                <c:pt idx="10">
                  <c:v>2600</c:v>
                </c:pt>
                <c:pt idx="11">
                  <c:v>1900</c:v>
                </c:pt>
                <c:pt idx="12">
                  <c:v>2800</c:v>
                </c:pt>
                <c:pt idx="13">
                  <c:v>2800</c:v>
                </c:pt>
                <c:pt idx="14">
                  <c:v>2700</c:v>
                </c:pt>
                <c:pt idx="15">
                  <c:v>2900</c:v>
                </c:pt>
                <c:pt idx="16">
                  <c:v>2900</c:v>
                </c:pt>
                <c:pt idx="17">
                  <c:v>2000</c:v>
                </c:pt>
                <c:pt idx="18">
                  <c:v>1500</c:v>
                </c:pt>
                <c:pt idx="19">
                  <c:v>2900</c:v>
                </c:pt>
                <c:pt idx="20">
                  <c:v>3100</c:v>
                </c:pt>
                <c:pt idx="21">
                  <c:v>4200</c:v>
                </c:pt>
                <c:pt idx="22">
                  <c:v>4700</c:v>
                </c:pt>
                <c:pt idx="23">
                  <c:v>5300</c:v>
                </c:pt>
                <c:pt idx="24">
                  <c:v>5400</c:v>
                </c:pt>
                <c:pt idx="25">
                  <c:v>5500</c:v>
                </c:pt>
                <c:pt idx="26">
                  <c:v>5200</c:v>
                </c:pt>
                <c:pt idx="27">
                  <c:v>5100</c:v>
                </c:pt>
                <c:pt idx="28">
                  <c:v>5400</c:v>
                </c:pt>
                <c:pt idx="29">
                  <c:v>5700</c:v>
                </c:pt>
                <c:pt idx="30">
                  <c:v>5400</c:v>
                </c:pt>
                <c:pt idx="31">
                  <c:v>5400</c:v>
                </c:pt>
                <c:pt idx="32">
                  <c:v>5300</c:v>
                </c:pt>
                <c:pt idx="33">
                  <c:v>4800</c:v>
                </c:pt>
                <c:pt idx="34">
                  <c:v>5000</c:v>
                </c:pt>
                <c:pt idx="35">
                  <c:v>5700</c:v>
                </c:pt>
                <c:pt idx="36">
                  <c:v>6500</c:v>
                </c:pt>
                <c:pt idx="37">
                  <c:v>7100</c:v>
                </c:pt>
                <c:pt idx="38">
                  <c:v>7400</c:v>
                </c:pt>
                <c:pt idx="39">
                  <c:v>6900</c:v>
                </c:pt>
                <c:pt idx="40">
                  <c:v>7000</c:v>
                </c:pt>
                <c:pt idx="41">
                  <c:v>7100</c:v>
                </c:pt>
                <c:pt idx="42">
                  <c:v>6700</c:v>
                </c:pt>
                <c:pt idx="43">
                  <c:v>6500</c:v>
                </c:pt>
                <c:pt idx="44">
                  <c:v>6600</c:v>
                </c:pt>
                <c:pt idx="45">
                  <c:v>6600</c:v>
                </c:pt>
                <c:pt idx="46">
                  <c:v>6000</c:v>
                </c:pt>
                <c:pt idx="47">
                  <c:v>5800</c:v>
                </c:pt>
                <c:pt idx="48">
                  <c:v>5800</c:v>
                </c:pt>
                <c:pt idx="49">
                  <c:v>6300</c:v>
                </c:pt>
                <c:pt idx="50">
                  <c:v>7000</c:v>
                </c:pt>
                <c:pt idx="51">
                  <c:v>6500</c:v>
                </c:pt>
                <c:pt idx="52">
                  <c:v>6100</c:v>
                </c:pt>
                <c:pt idx="53">
                  <c:v>5200</c:v>
                </c:pt>
                <c:pt idx="54">
                  <c:v>5400</c:v>
                </c:pt>
                <c:pt idx="55">
                  <c:v>5500</c:v>
                </c:pt>
                <c:pt idx="56">
                  <c:v>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A5-47B9-B1D0-23F40BAC44E7}"/>
            </c:ext>
          </c:extLst>
        </c:ser>
        <c:ser>
          <c:idx val="6"/>
          <c:order val="6"/>
          <c:tx>
            <c:strRef>
              <c:f>Laskennat!$H$2</c:f>
              <c:strCache>
                <c:ptCount val="1"/>
                <c:pt idx="0">
                  <c:v>7.  Merikosken
 sillat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Laskennat!$A$9:$A$65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f>Laskennat!$H$9:$H$65</c:f>
              <c:numCache>
                <c:formatCode>#,##0</c:formatCode>
                <c:ptCount val="57"/>
                <c:pt idx="0">
                  <c:v>20800</c:v>
                </c:pt>
                <c:pt idx="1">
                  <c:v>22400</c:v>
                </c:pt>
                <c:pt idx="2">
                  <c:v>26200</c:v>
                </c:pt>
                <c:pt idx="3">
                  <c:v>26700</c:v>
                </c:pt>
                <c:pt idx="4">
                  <c:v>29000</c:v>
                </c:pt>
                <c:pt idx="5">
                  <c:v>27500</c:v>
                </c:pt>
                <c:pt idx="6">
                  <c:v>29100</c:v>
                </c:pt>
                <c:pt idx="7">
                  <c:v>29100</c:v>
                </c:pt>
                <c:pt idx="8">
                  <c:v>26700</c:v>
                </c:pt>
                <c:pt idx="9">
                  <c:v>32800</c:v>
                </c:pt>
                <c:pt idx="10">
                  <c:v>30700</c:v>
                </c:pt>
                <c:pt idx="11">
                  <c:v>31600</c:v>
                </c:pt>
                <c:pt idx="12">
                  <c:v>30500</c:v>
                </c:pt>
                <c:pt idx="13">
                  <c:v>31800</c:v>
                </c:pt>
                <c:pt idx="14">
                  <c:v>32200</c:v>
                </c:pt>
                <c:pt idx="15">
                  <c:v>27900</c:v>
                </c:pt>
                <c:pt idx="16">
                  <c:v>29100</c:v>
                </c:pt>
                <c:pt idx="17">
                  <c:v>34000</c:v>
                </c:pt>
                <c:pt idx="18">
                  <c:v>29300</c:v>
                </c:pt>
                <c:pt idx="19">
                  <c:v>27400</c:v>
                </c:pt>
                <c:pt idx="20">
                  <c:v>28500</c:v>
                </c:pt>
                <c:pt idx="21">
                  <c:v>30000</c:v>
                </c:pt>
                <c:pt idx="22">
                  <c:v>31300</c:v>
                </c:pt>
                <c:pt idx="23">
                  <c:v>31100</c:v>
                </c:pt>
                <c:pt idx="24">
                  <c:v>29000</c:v>
                </c:pt>
                <c:pt idx="25">
                  <c:v>30100</c:v>
                </c:pt>
                <c:pt idx="26">
                  <c:v>29400</c:v>
                </c:pt>
                <c:pt idx="27">
                  <c:v>26800</c:v>
                </c:pt>
                <c:pt idx="28">
                  <c:v>28000</c:v>
                </c:pt>
                <c:pt idx="29">
                  <c:v>28000</c:v>
                </c:pt>
                <c:pt idx="30">
                  <c:v>29200</c:v>
                </c:pt>
                <c:pt idx="31">
                  <c:v>30000</c:v>
                </c:pt>
                <c:pt idx="32">
                  <c:v>29000</c:v>
                </c:pt>
                <c:pt idx="33">
                  <c:v>28000</c:v>
                </c:pt>
                <c:pt idx="34">
                  <c:v>28300</c:v>
                </c:pt>
                <c:pt idx="35">
                  <c:v>28300</c:v>
                </c:pt>
                <c:pt idx="36">
                  <c:v>26800</c:v>
                </c:pt>
                <c:pt idx="37">
                  <c:v>28300</c:v>
                </c:pt>
                <c:pt idx="38">
                  <c:v>28600</c:v>
                </c:pt>
                <c:pt idx="39">
                  <c:v>25100</c:v>
                </c:pt>
                <c:pt idx="40">
                  <c:v>28300</c:v>
                </c:pt>
                <c:pt idx="41">
                  <c:v>27900</c:v>
                </c:pt>
                <c:pt idx="42">
                  <c:v>27700</c:v>
                </c:pt>
                <c:pt idx="43">
                  <c:v>27400</c:v>
                </c:pt>
                <c:pt idx="44">
                  <c:v>27900</c:v>
                </c:pt>
                <c:pt idx="45">
                  <c:v>27400</c:v>
                </c:pt>
                <c:pt idx="46">
                  <c:v>27200</c:v>
                </c:pt>
                <c:pt idx="47">
                  <c:v>26800</c:v>
                </c:pt>
                <c:pt idx="48">
                  <c:v>28100</c:v>
                </c:pt>
                <c:pt idx="49">
                  <c:v>27300</c:v>
                </c:pt>
                <c:pt idx="50">
                  <c:v>24900</c:v>
                </c:pt>
                <c:pt idx="51">
                  <c:v>25400</c:v>
                </c:pt>
                <c:pt idx="52">
                  <c:v>24100</c:v>
                </c:pt>
                <c:pt idx="53">
                  <c:v>20300</c:v>
                </c:pt>
                <c:pt idx="54">
                  <c:v>20900</c:v>
                </c:pt>
                <c:pt idx="55">
                  <c:v>20300</c:v>
                </c:pt>
                <c:pt idx="56">
                  <c:v>20700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A5-47B9-B1D0-23F40BAC4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708672"/>
        <c:axId val="247718656"/>
      </c:barChart>
      <c:catAx>
        <c:axId val="2477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771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71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7708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6419767871222"/>
          <c:y val="0.13293083077606235"/>
          <c:w val="8.8973384030418212E-2"/>
          <c:h val="0.7009072959535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Joen ylittävän liikenteen kehitys kulkutavoittain</a:t>
            </a:r>
          </a:p>
        </c:rich>
      </c:tx>
      <c:layout>
        <c:manualLayout>
          <c:xMode val="edge"/>
          <c:yMode val="edge"/>
          <c:x val="0.22829893345043931"/>
          <c:y val="4.05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19799448394074E-2"/>
          <c:y val="0.2335530067090594"/>
          <c:w val="0.91536574728107112"/>
          <c:h val="0.6085536090306477"/>
        </c:manualLayout>
      </c:layout>
      <c:lineChart>
        <c:grouping val="standard"/>
        <c:varyColors val="0"/>
        <c:ser>
          <c:idx val="1"/>
          <c:order val="0"/>
          <c:tx>
            <c:strRef>
              <c:f>Laskennat!$BF$2</c:f>
              <c:strCache>
                <c:ptCount val="1"/>
                <c:pt idx="0">
                  <c:v>moottoriajoneuvo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Laskennat!$BB$8:$BB$65</c15:sqref>
                  </c15:fullRef>
                </c:ext>
              </c:extLst>
              <c:f>Laskennat!$BB$9:$BB$65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Laskennat!$BF$8:$BF$65</c15:sqref>
                  </c15:fullRef>
                </c:ext>
              </c:extLst>
              <c:f>Laskennat!$BF$9:$BF$65</c:f>
              <c:numCache>
                <c:formatCode>0.00</c:formatCode>
                <c:ptCount val="57"/>
                <c:pt idx="0">
                  <c:v>0.4812925170068027</c:v>
                </c:pt>
                <c:pt idx="1">
                  <c:v>0.56802721088435371</c:v>
                </c:pt>
                <c:pt idx="2">
                  <c:v>0.608843537414966</c:v>
                </c:pt>
                <c:pt idx="3">
                  <c:v>0.6462585034013606</c:v>
                </c:pt>
                <c:pt idx="4">
                  <c:v>0.71768707482993199</c:v>
                </c:pt>
                <c:pt idx="5">
                  <c:v>0.72959183673469385</c:v>
                </c:pt>
                <c:pt idx="6">
                  <c:v>0.78401360544217691</c:v>
                </c:pt>
                <c:pt idx="7">
                  <c:v>0.83673469387755106</c:v>
                </c:pt>
                <c:pt idx="8">
                  <c:v>0.8231292517006803</c:v>
                </c:pt>
                <c:pt idx="9">
                  <c:v>0.93707482993197277</c:v>
                </c:pt>
                <c:pt idx="10">
                  <c:v>0.9268707482993197</c:v>
                </c:pt>
                <c:pt idx="11">
                  <c:v>0.94557823129251706</c:v>
                </c:pt>
                <c:pt idx="12">
                  <c:v>0.96598639455782309</c:v>
                </c:pt>
                <c:pt idx="13">
                  <c:v>1</c:v>
                </c:pt>
                <c:pt idx="14">
                  <c:v>1.064625850340136</c:v>
                </c:pt>
                <c:pt idx="15">
                  <c:v>1.0391156462585034</c:v>
                </c:pt>
                <c:pt idx="16">
                  <c:v>1.0170068027210883</c:v>
                </c:pt>
                <c:pt idx="17">
                  <c:v>1.0833333333333333</c:v>
                </c:pt>
                <c:pt idx="18">
                  <c:v>1.0510204081632653</c:v>
                </c:pt>
                <c:pt idx="19">
                  <c:v>1.0731292517006803</c:v>
                </c:pt>
                <c:pt idx="20">
                  <c:v>1.1309523809523809</c:v>
                </c:pt>
                <c:pt idx="21">
                  <c:v>1.1904761904761905</c:v>
                </c:pt>
                <c:pt idx="22">
                  <c:v>1.2908163265306123</c:v>
                </c:pt>
                <c:pt idx="23">
                  <c:v>1.3078231292517006</c:v>
                </c:pt>
                <c:pt idx="24">
                  <c:v>1.3163265306122449</c:v>
                </c:pt>
                <c:pt idx="25">
                  <c:v>1.4268707482993197</c:v>
                </c:pt>
                <c:pt idx="26">
                  <c:v>1.4098639455782314</c:v>
                </c:pt>
                <c:pt idx="27">
                  <c:v>1.3877551020408163</c:v>
                </c:pt>
                <c:pt idx="28">
                  <c:v>1.3962585034013606</c:v>
                </c:pt>
                <c:pt idx="29">
                  <c:v>1.4064625850340136</c:v>
                </c:pt>
                <c:pt idx="30">
                  <c:v>1.522108843537415</c:v>
                </c:pt>
                <c:pt idx="31">
                  <c:v>1.564625850340136</c:v>
                </c:pt>
                <c:pt idx="32">
                  <c:v>1.6139455782312926</c:v>
                </c:pt>
                <c:pt idx="33">
                  <c:v>1.6462585034013606</c:v>
                </c:pt>
                <c:pt idx="34">
                  <c:v>1.6581632653061225</c:v>
                </c:pt>
                <c:pt idx="35">
                  <c:v>1.6802721088435375</c:v>
                </c:pt>
                <c:pt idx="36">
                  <c:v>1.7670068027210883</c:v>
                </c:pt>
                <c:pt idx="37">
                  <c:v>1.8741496598639455</c:v>
                </c:pt>
                <c:pt idx="38">
                  <c:v>1.8435374149659864</c:v>
                </c:pt>
                <c:pt idx="39">
                  <c:v>1.8945578231292517</c:v>
                </c:pt>
                <c:pt idx="40">
                  <c:v>1.9574829931972788</c:v>
                </c:pt>
                <c:pt idx="41">
                  <c:v>1.9421768707482994</c:v>
                </c:pt>
                <c:pt idx="42">
                  <c:v>1.9625850340136055</c:v>
                </c:pt>
                <c:pt idx="43">
                  <c:v>1.9880952380952381</c:v>
                </c:pt>
                <c:pt idx="44">
                  <c:v>2.0238095238095237</c:v>
                </c:pt>
                <c:pt idx="45">
                  <c:v>2.0136054421768708</c:v>
                </c:pt>
                <c:pt idx="46">
                  <c:v>2.0306122448979593</c:v>
                </c:pt>
                <c:pt idx="47">
                  <c:v>2.0391156462585034</c:v>
                </c:pt>
                <c:pt idx="48">
                  <c:v>2.0731292517006801</c:v>
                </c:pt>
                <c:pt idx="49">
                  <c:v>2.1275510204081631</c:v>
                </c:pt>
                <c:pt idx="50">
                  <c:v>2.0918367346938775</c:v>
                </c:pt>
                <c:pt idx="51">
                  <c:v>2.1530612244897958</c:v>
                </c:pt>
                <c:pt idx="52">
                  <c:v>2.1217687074829934</c:v>
                </c:pt>
                <c:pt idx="53">
                  <c:v>1.8758503401360545</c:v>
                </c:pt>
                <c:pt idx="54">
                  <c:v>2.0697278911564627</c:v>
                </c:pt>
                <c:pt idx="55">
                  <c:v>2.0476190476190474</c:v>
                </c:pt>
                <c:pt idx="56">
                  <c:v>2.1190476190476191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065-4769-994F-31B0B3803C10}"/>
            </c:ext>
          </c:extLst>
        </c:ser>
        <c:ser>
          <c:idx val="2"/>
          <c:order val="1"/>
          <c:tx>
            <c:strRef>
              <c:f>Laskennat!$BG$2</c:f>
              <c:strCache>
                <c:ptCount val="1"/>
                <c:pt idx="0">
                  <c:v>jalankulku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Laskennat!$BB$8:$BB$65</c15:sqref>
                  </c15:fullRef>
                </c:ext>
              </c:extLst>
              <c:f>Laskennat!$BB$9:$BB$65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Laskennat!$BG$8:$BG$65</c15:sqref>
                  </c15:fullRef>
                </c:ext>
              </c:extLst>
              <c:f>Laskennat!$BG$9:$BG$65</c:f>
              <c:numCache>
                <c:formatCode>0.00</c:formatCode>
                <c:ptCount val="57"/>
                <c:pt idx="0">
                  <c:v>1.9761904761904763</c:v>
                </c:pt>
                <c:pt idx="1">
                  <c:v>2.2142857142857144</c:v>
                </c:pt>
                <c:pt idx="2">
                  <c:v>1.6428571428571428</c:v>
                </c:pt>
                <c:pt idx="3">
                  <c:v>1.6190476190476191</c:v>
                </c:pt>
                <c:pt idx="4">
                  <c:v>1.6190476190476191</c:v>
                </c:pt>
                <c:pt idx="5">
                  <c:v>1.7142857142857142</c:v>
                </c:pt>
                <c:pt idx="6">
                  <c:v>1.5714285714285714</c:v>
                </c:pt>
                <c:pt idx="7">
                  <c:v>1.9047619047619047</c:v>
                </c:pt>
                <c:pt idx="8">
                  <c:v>1.1904761904761905</c:v>
                </c:pt>
                <c:pt idx="9">
                  <c:v>1.2619047619047619</c:v>
                </c:pt>
                <c:pt idx="10">
                  <c:v>1.1190476190476191</c:v>
                </c:pt>
                <c:pt idx="11">
                  <c:v>1.1666666666666667</c:v>
                </c:pt>
                <c:pt idx="12">
                  <c:v>0.83333333333333337</c:v>
                </c:pt>
                <c:pt idx="13">
                  <c:v>1</c:v>
                </c:pt>
                <c:pt idx="14">
                  <c:v>0.97619047619047616</c:v>
                </c:pt>
                <c:pt idx="15">
                  <c:v>0.80952380952380953</c:v>
                </c:pt>
                <c:pt idx="16">
                  <c:v>0.76190476190476186</c:v>
                </c:pt>
                <c:pt idx="17">
                  <c:v>0.7857142857142857</c:v>
                </c:pt>
                <c:pt idx="18">
                  <c:v>0.54761904761904767</c:v>
                </c:pt>
                <c:pt idx="19">
                  <c:v>0.52380952380952384</c:v>
                </c:pt>
                <c:pt idx="20">
                  <c:v>0.54761904761904767</c:v>
                </c:pt>
                <c:pt idx="21">
                  <c:v>0.6428571428571429</c:v>
                </c:pt>
                <c:pt idx="22">
                  <c:v>0.63095238095238093</c:v>
                </c:pt>
                <c:pt idx="23">
                  <c:v>0.63095238095238093</c:v>
                </c:pt>
                <c:pt idx="24">
                  <c:v>0.61904761904761907</c:v>
                </c:pt>
                <c:pt idx="25">
                  <c:v>0.66666666666666663</c:v>
                </c:pt>
                <c:pt idx="26">
                  <c:v>0.7142857142857143</c:v>
                </c:pt>
                <c:pt idx="27">
                  <c:v>0.7857142857142857</c:v>
                </c:pt>
                <c:pt idx="28">
                  <c:v>0.8571428571428571</c:v>
                </c:pt>
                <c:pt idx="29">
                  <c:v>0.7857142857142857</c:v>
                </c:pt>
                <c:pt idx="30">
                  <c:v>0.7142857142857143</c:v>
                </c:pt>
                <c:pt idx="31">
                  <c:v>0.82714285714285718</c:v>
                </c:pt>
                <c:pt idx="32">
                  <c:v>0.94</c:v>
                </c:pt>
                <c:pt idx="33">
                  <c:v>0.91023809523809529</c:v>
                </c:pt>
                <c:pt idx="34">
                  <c:v>0.88047619047619052</c:v>
                </c:pt>
                <c:pt idx="35">
                  <c:v>1.0739285714285713</c:v>
                </c:pt>
                <c:pt idx="36">
                  <c:v>1.2673809523809523</c:v>
                </c:pt>
                <c:pt idx="37">
                  <c:v>1.1578571428571429</c:v>
                </c:pt>
                <c:pt idx="38">
                  <c:v>1.0482142857142858</c:v>
                </c:pt>
                <c:pt idx="39">
                  <c:v>0.9604166666666667</c:v>
                </c:pt>
                <c:pt idx="40">
                  <c:v>0.87261904761904763</c:v>
                </c:pt>
                <c:pt idx="41">
                  <c:v>0.90833333333333333</c:v>
                </c:pt>
                <c:pt idx="42">
                  <c:v>0.94404761904761902</c:v>
                </c:pt>
                <c:pt idx="43">
                  <c:v>1.0407738095238095</c:v>
                </c:pt>
                <c:pt idx="44">
                  <c:v>1.1375</c:v>
                </c:pt>
                <c:pt idx="45">
                  <c:v>1.0404761904761906</c:v>
                </c:pt>
                <c:pt idx="46">
                  <c:v>0.94345238095238093</c:v>
                </c:pt>
                <c:pt idx="47">
                  <c:v>1.1880357142857143</c:v>
                </c:pt>
                <c:pt idx="48">
                  <c:v>1.4326190476190477</c:v>
                </c:pt>
                <c:pt idx="49">
                  <c:v>1.3119047619047619</c:v>
                </c:pt>
                <c:pt idx="50">
                  <c:v>1.1911904761904761</c:v>
                </c:pt>
                <c:pt idx="51">
                  <c:v>1.1335714285714287</c:v>
                </c:pt>
                <c:pt idx="52">
                  <c:v>1.075952380952381</c:v>
                </c:pt>
                <c:pt idx="53">
                  <c:v>0.99333333333333329</c:v>
                </c:pt>
                <c:pt idx="54">
                  <c:v>0.9107142857142857</c:v>
                </c:pt>
                <c:pt idx="55">
                  <c:v>1.1363095238095238</c:v>
                </c:pt>
                <c:pt idx="56">
                  <c:v>1.361904761904762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065-4769-994F-31B0B3803C10}"/>
            </c:ext>
          </c:extLst>
        </c:ser>
        <c:ser>
          <c:idx val="3"/>
          <c:order val="2"/>
          <c:tx>
            <c:strRef>
              <c:f>Laskennat!$BH$2</c:f>
              <c:strCache>
                <c:ptCount val="1"/>
                <c:pt idx="0">
                  <c:v>pyöräily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Laskennat!$BB$8:$BB$65</c15:sqref>
                  </c15:fullRef>
                </c:ext>
              </c:extLst>
              <c:f>Laskennat!$BB$9:$BB$65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Laskennat!$BH$8:$BH$65</c15:sqref>
                  </c15:fullRef>
                </c:ext>
              </c:extLst>
              <c:f>Laskennat!$BH$9:$BH$65</c:f>
              <c:numCache>
                <c:formatCode>0.00</c:formatCode>
                <c:ptCount val="57"/>
                <c:pt idx="0">
                  <c:v>0.62755102040816324</c:v>
                </c:pt>
                <c:pt idx="1">
                  <c:v>0.78061224489795922</c:v>
                </c:pt>
                <c:pt idx="2">
                  <c:v>0.65306122448979587</c:v>
                </c:pt>
                <c:pt idx="3">
                  <c:v>0.75510204081632648</c:v>
                </c:pt>
                <c:pt idx="4">
                  <c:v>0.6071428571428571</c:v>
                </c:pt>
                <c:pt idx="5">
                  <c:v>0.81122448979591832</c:v>
                </c:pt>
                <c:pt idx="6">
                  <c:v>0.73979591836734693</c:v>
                </c:pt>
                <c:pt idx="7">
                  <c:v>0.72959183673469385</c:v>
                </c:pt>
                <c:pt idx="8">
                  <c:v>0.84183673469387754</c:v>
                </c:pt>
                <c:pt idx="9">
                  <c:v>0.90816326530612246</c:v>
                </c:pt>
                <c:pt idx="10">
                  <c:v>0.90306122448979587</c:v>
                </c:pt>
                <c:pt idx="11">
                  <c:v>0.90816326530612246</c:v>
                </c:pt>
                <c:pt idx="12">
                  <c:v>0.95408163265306123</c:v>
                </c:pt>
                <c:pt idx="13">
                  <c:v>1</c:v>
                </c:pt>
                <c:pt idx="14">
                  <c:v>0.93367346938775508</c:v>
                </c:pt>
                <c:pt idx="15">
                  <c:v>0.91836734693877553</c:v>
                </c:pt>
                <c:pt idx="16">
                  <c:v>0.94387755102040816</c:v>
                </c:pt>
                <c:pt idx="17">
                  <c:v>0.96938775510204078</c:v>
                </c:pt>
                <c:pt idx="18">
                  <c:v>0.77551020408163263</c:v>
                </c:pt>
                <c:pt idx="19">
                  <c:v>0.73979591836734693</c:v>
                </c:pt>
                <c:pt idx="20">
                  <c:v>0.73979591836734693</c:v>
                </c:pt>
                <c:pt idx="21">
                  <c:v>0.79081632653061229</c:v>
                </c:pt>
                <c:pt idx="22">
                  <c:v>0.78316326530612246</c:v>
                </c:pt>
                <c:pt idx="23">
                  <c:v>0.78316326530612246</c:v>
                </c:pt>
                <c:pt idx="24">
                  <c:v>0.77551020408163263</c:v>
                </c:pt>
                <c:pt idx="25">
                  <c:v>0.72193877551020413</c:v>
                </c:pt>
                <c:pt idx="26">
                  <c:v>0.66836734693877553</c:v>
                </c:pt>
                <c:pt idx="27">
                  <c:v>0.82653061224489799</c:v>
                </c:pt>
                <c:pt idx="28">
                  <c:v>0.98469387755102045</c:v>
                </c:pt>
                <c:pt idx="29">
                  <c:v>1.0178571428571428</c:v>
                </c:pt>
                <c:pt idx="30">
                  <c:v>1.0510204081632653</c:v>
                </c:pt>
                <c:pt idx="31">
                  <c:v>1.0876530612244899</c:v>
                </c:pt>
                <c:pt idx="32">
                  <c:v>1.1242857142857143</c:v>
                </c:pt>
                <c:pt idx="33">
                  <c:v>1.0376785714285715</c:v>
                </c:pt>
                <c:pt idx="34">
                  <c:v>0.95107142857142857</c:v>
                </c:pt>
                <c:pt idx="35">
                  <c:v>1.0761734693877552</c:v>
                </c:pt>
                <c:pt idx="36">
                  <c:v>1.2012755102040817</c:v>
                </c:pt>
                <c:pt idx="37">
                  <c:v>1.1086224489795919</c:v>
                </c:pt>
                <c:pt idx="38">
                  <c:v>1.0159285714285715</c:v>
                </c:pt>
                <c:pt idx="39">
                  <c:v>0.94901020408163261</c:v>
                </c:pt>
                <c:pt idx="40">
                  <c:v>0.88209183673469382</c:v>
                </c:pt>
                <c:pt idx="41">
                  <c:v>0.92717857142857152</c:v>
                </c:pt>
                <c:pt idx="42">
                  <c:v>0.9722653061224491</c:v>
                </c:pt>
                <c:pt idx="43">
                  <c:v>1.0221020408163266</c:v>
                </c:pt>
                <c:pt idx="44">
                  <c:v>1.0719387755102041</c:v>
                </c:pt>
                <c:pt idx="45">
                  <c:v>0.98040816326530611</c:v>
                </c:pt>
                <c:pt idx="46">
                  <c:v>0.88887755102040822</c:v>
                </c:pt>
                <c:pt idx="47">
                  <c:v>0.98040816326530611</c:v>
                </c:pt>
                <c:pt idx="48">
                  <c:v>1.0719387755102041</c:v>
                </c:pt>
                <c:pt idx="49">
                  <c:v>1.0812244897959185</c:v>
                </c:pt>
                <c:pt idx="50">
                  <c:v>1.0905102040816326</c:v>
                </c:pt>
                <c:pt idx="51">
                  <c:v>1.0601020408163266</c:v>
                </c:pt>
                <c:pt idx="52">
                  <c:v>1.0296938775510205</c:v>
                </c:pt>
                <c:pt idx="53">
                  <c:v>0.86313775510204083</c:v>
                </c:pt>
                <c:pt idx="54">
                  <c:v>0.69658163265306128</c:v>
                </c:pt>
                <c:pt idx="55">
                  <c:v>0.71045918367346939</c:v>
                </c:pt>
                <c:pt idx="56">
                  <c:v>0.7243367346938776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65-4769-994F-31B0B3803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753344"/>
        <c:axId val="247775616"/>
      </c:lineChart>
      <c:catAx>
        <c:axId val="2477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777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77756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4775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28215052884927"/>
          <c:y val="1.9736842105263157E-2"/>
          <c:w val="0.23828153776497785"/>
          <c:h val="0.2105266611410415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Moottoriajoneuvot  silloittain</a:t>
            </a:r>
          </a:p>
        </c:rich>
      </c:tx>
      <c:layout>
        <c:manualLayout>
          <c:xMode val="edge"/>
          <c:yMode val="edge"/>
          <c:x val="0.400000159675858"/>
          <c:y val="1.5105740181268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866936811926987E-2"/>
          <c:y val="0.10271918476088197"/>
          <c:w val="0.86007636498795637"/>
          <c:h val="0.598188193607489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Laskennat!$H$2</c:f>
              <c:strCache>
                <c:ptCount val="1"/>
                <c:pt idx="0">
                  <c:v>7.  Merikosken
 sillat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Laskennat!$A$3:$A$65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numCache>
            </c:numRef>
          </c:cat>
          <c:val>
            <c:numRef>
              <c:f>Laskennat!$H$3:$H$65</c:f>
              <c:numCache>
                <c:formatCode>#,##0</c:formatCode>
                <c:ptCount val="63"/>
                <c:pt idx="0">
                  <c:v>12900</c:v>
                </c:pt>
                <c:pt idx="1">
                  <c:v>14800</c:v>
                </c:pt>
                <c:pt idx="2">
                  <c:v>16900</c:v>
                </c:pt>
                <c:pt idx="3">
                  <c:v>18500</c:v>
                </c:pt>
                <c:pt idx="4">
                  <c:v>22700</c:v>
                </c:pt>
                <c:pt idx="5">
                  <c:v>23100</c:v>
                </c:pt>
                <c:pt idx="6">
                  <c:v>20800</c:v>
                </c:pt>
                <c:pt idx="7">
                  <c:v>22400</c:v>
                </c:pt>
                <c:pt idx="8">
                  <c:v>26200</c:v>
                </c:pt>
                <c:pt idx="9">
                  <c:v>26700</c:v>
                </c:pt>
                <c:pt idx="10">
                  <c:v>29000</c:v>
                </c:pt>
                <c:pt idx="11">
                  <c:v>27500</c:v>
                </c:pt>
                <c:pt idx="12">
                  <c:v>29100</c:v>
                </c:pt>
                <c:pt idx="13">
                  <c:v>29100</c:v>
                </c:pt>
                <c:pt idx="14">
                  <c:v>26700</c:v>
                </c:pt>
                <c:pt idx="15">
                  <c:v>32800</c:v>
                </c:pt>
                <c:pt idx="16">
                  <c:v>30700</c:v>
                </c:pt>
                <c:pt idx="17">
                  <c:v>31600</c:v>
                </c:pt>
                <c:pt idx="18">
                  <c:v>30500</c:v>
                </c:pt>
                <c:pt idx="19">
                  <c:v>31800</c:v>
                </c:pt>
                <c:pt idx="20">
                  <c:v>32200</c:v>
                </c:pt>
                <c:pt idx="21">
                  <c:v>27900</c:v>
                </c:pt>
                <c:pt idx="22">
                  <c:v>29100</c:v>
                </c:pt>
                <c:pt idx="23">
                  <c:v>34000</c:v>
                </c:pt>
                <c:pt idx="24">
                  <c:v>29300</c:v>
                </c:pt>
                <c:pt idx="25">
                  <c:v>27400</c:v>
                </c:pt>
                <c:pt idx="26">
                  <c:v>28500</c:v>
                </c:pt>
                <c:pt idx="27">
                  <c:v>30000</c:v>
                </c:pt>
                <c:pt idx="28">
                  <c:v>31300</c:v>
                </c:pt>
                <c:pt idx="29">
                  <c:v>31100</c:v>
                </c:pt>
                <c:pt idx="30">
                  <c:v>29000</c:v>
                </c:pt>
                <c:pt idx="31">
                  <c:v>30100</c:v>
                </c:pt>
                <c:pt idx="32">
                  <c:v>29400</c:v>
                </c:pt>
                <c:pt idx="33">
                  <c:v>26800</c:v>
                </c:pt>
                <c:pt idx="34">
                  <c:v>28000</c:v>
                </c:pt>
                <c:pt idx="35">
                  <c:v>28000</c:v>
                </c:pt>
                <c:pt idx="36">
                  <c:v>29200</c:v>
                </c:pt>
                <c:pt idx="37">
                  <c:v>30000</c:v>
                </c:pt>
                <c:pt idx="38">
                  <c:v>29000</c:v>
                </c:pt>
                <c:pt idx="39">
                  <c:v>28000</c:v>
                </c:pt>
                <c:pt idx="40">
                  <c:v>28300</c:v>
                </c:pt>
                <c:pt idx="41">
                  <c:v>28300</c:v>
                </c:pt>
                <c:pt idx="42">
                  <c:v>26800</c:v>
                </c:pt>
                <c:pt idx="43">
                  <c:v>28300</c:v>
                </c:pt>
                <c:pt idx="44">
                  <c:v>28600</c:v>
                </c:pt>
                <c:pt idx="45">
                  <c:v>25100</c:v>
                </c:pt>
                <c:pt idx="46">
                  <c:v>28300</c:v>
                </c:pt>
                <c:pt idx="47">
                  <c:v>27900</c:v>
                </c:pt>
                <c:pt idx="48">
                  <c:v>27700</c:v>
                </c:pt>
                <c:pt idx="49">
                  <c:v>27400</c:v>
                </c:pt>
                <c:pt idx="50">
                  <c:v>27900</c:v>
                </c:pt>
                <c:pt idx="51">
                  <c:v>27400</c:v>
                </c:pt>
                <c:pt idx="52">
                  <c:v>27200</c:v>
                </c:pt>
                <c:pt idx="53">
                  <c:v>26800</c:v>
                </c:pt>
                <c:pt idx="54">
                  <c:v>28100</c:v>
                </c:pt>
                <c:pt idx="55">
                  <c:v>27300</c:v>
                </c:pt>
                <c:pt idx="56">
                  <c:v>24900</c:v>
                </c:pt>
                <c:pt idx="57">
                  <c:v>25400</c:v>
                </c:pt>
                <c:pt idx="58">
                  <c:v>24100</c:v>
                </c:pt>
                <c:pt idx="59">
                  <c:v>20300</c:v>
                </c:pt>
                <c:pt idx="60">
                  <c:v>20900</c:v>
                </c:pt>
                <c:pt idx="61">
                  <c:v>20300</c:v>
                </c:pt>
                <c:pt idx="62">
                  <c:v>20700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E-40B6-AE5E-0B1847312940}"/>
            </c:ext>
          </c:extLst>
        </c:ser>
        <c:ser>
          <c:idx val="7"/>
          <c:order val="1"/>
          <c:tx>
            <c:strRef>
              <c:f>Laskennat!$I$2</c:f>
              <c:strCache>
                <c:ptCount val="1"/>
                <c:pt idx="0">
                  <c:v>8.  Rauta-
silta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Laskennat!$A$3:$A$65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numCache>
            </c:numRef>
          </c:cat>
          <c:val>
            <c:numRef>
              <c:f>Laskennat!$I$3:$I$65</c:f>
              <c:numCache>
                <c:formatCode>#,##0</c:formatCode>
                <c:ptCount val="63"/>
                <c:pt idx="5">
                  <c:v>2200</c:v>
                </c:pt>
                <c:pt idx="6">
                  <c:v>2200</c:v>
                </c:pt>
                <c:pt idx="7">
                  <c:v>3400</c:v>
                </c:pt>
                <c:pt idx="8">
                  <c:v>2700</c:v>
                </c:pt>
                <c:pt idx="9">
                  <c:v>3500</c:v>
                </c:pt>
                <c:pt idx="10">
                  <c:v>4000</c:v>
                </c:pt>
                <c:pt idx="11">
                  <c:v>4300</c:v>
                </c:pt>
                <c:pt idx="12">
                  <c:v>4700</c:v>
                </c:pt>
                <c:pt idx="13">
                  <c:v>5000</c:v>
                </c:pt>
                <c:pt idx="14">
                  <c:v>5900</c:v>
                </c:pt>
                <c:pt idx="15">
                  <c:v>5800</c:v>
                </c:pt>
                <c:pt idx="16">
                  <c:v>6200</c:v>
                </c:pt>
                <c:pt idx="17">
                  <c:v>5600</c:v>
                </c:pt>
                <c:pt idx="18">
                  <c:v>7100</c:v>
                </c:pt>
                <c:pt idx="19">
                  <c:v>6800</c:v>
                </c:pt>
                <c:pt idx="20">
                  <c:v>9600</c:v>
                </c:pt>
                <c:pt idx="21">
                  <c:v>12400</c:v>
                </c:pt>
                <c:pt idx="22">
                  <c:v>12700</c:v>
                </c:pt>
                <c:pt idx="23">
                  <c:v>7400</c:v>
                </c:pt>
                <c:pt idx="24">
                  <c:v>12200</c:v>
                </c:pt>
                <c:pt idx="25">
                  <c:v>14300</c:v>
                </c:pt>
                <c:pt idx="26">
                  <c:v>14800</c:v>
                </c:pt>
                <c:pt idx="27">
                  <c:v>12100</c:v>
                </c:pt>
                <c:pt idx="28">
                  <c:v>13100</c:v>
                </c:pt>
                <c:pt idx="29">
                  <c:v>13800</c:v>
                </c:pt>
                <c:pt idx="30">
                  <c:v>13500</c:v>
                </c:pt>
                <c:pt idx="31">
                  <c:v>14800</c:v>
                </c:pt>
                <c:pt idx="32">
                  <c:v>14800</c:v>
                </c:pt>
                <c:pt idx="33">
                  <c:v>15200</c:v>
                </c:pt>
                <c:pt idx="34">
                  <c:v>14900</c:v>
                </c:pt>
                <c:pt idx="35">
                  <c:v>15700</c:v>
                </c:pt>
                <c:pt idx="36">
                  <c:v>15700</c:v>
                </c:pt>
                <c:pt idx="37">
                  <c:v>15400</c:v>
                </c:pt>
                <c:pt idx="38">
                  <c:v>14400</c:v>
                </c:pt>
                <c:pt idx="39">
                  <c:v>16300</c:v>
                </c:pt>
                <c:pt idx="40">
                  <c:v>15300</c:v>
                </c:pt>
                <c:pt idx="41">
                  <c:v>15700</c:v>
                </c:pt>
                <c:pt idx="42">
                  <c:v>16300</c:v>
                </c:pt>
                <c:pt idx="43">
                  <c:v>17100</c:v>
                </c:pt>
                <c:pt idx="44">
                  <c:v>17400</c:v>
                </c:pt>
                <c:pt idx="45">
                  <c:v>17400</c:v>
                </c:pt>
                <c:pt idx="46">
                  <c:v>17200</c:v>
                </c:pt>
                <c:pt idx="47">
                  <c:v>17500</c:v>
                </c:pt>
                <c:pt idx="48">
                  <c:v>17500</c:v>
                </c:pt>
                <c:pt idx="49">
                  <c:v>17600</c:v>
                </c:pt>
                <c:pt idx="50">
                  <c:v>17500</c:v>
                </c:pt>
                <c:pt idx="51">
                  <c:v>17500</c:v>
                </c:pt>
                <c:pt idx="52">
                  <c:v>17700</c:v>
                </c:pt>
                <c:pt idx="53">
                  <c:v>17700</c:v>
                </c:pt>
                <c:pt idx="54">
                  <c:v>17500</c:v>
                </c:pt>
                <c:pt idx="55">
                  <c:v>17500</c:v>
                </c:pt>
                <c:pt idx="56">
                  <c:v>16300</c:v>
                </c:pt>
                <c:pt idx="57">
                  <c:v>18500</c:v>
                </c:pt>
                <c:pt idx="58">
                  <c:v>19400</c:v>
                </c:pt>
                <c:pt idx="59">
                  <c:v>17000</c:v>
                </c:pt>
                <c:pt idx="60">
                  <c:v>20500</c:v>
                </c:pt>
                <c:pt idx="61">
                  <c:v>19500</c:v>
                </c:pt>
                <c:pt idx="62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E-40B6-AE5E-0B1847312940}"/>
            </c:ext>
          </c:extLst>
        </c:ser>
        <c:ser>
          <c:idx val="8"/>
          <c:order val="2"/>
          <c:tx>
            <c:strRef>
              <c:f>Laskennat!$J$2</c:f>
              <c:strCache>
                <c:ptCount val="1"/>
                <c:pt idx="0">
                  <c:v>9.  Pohjantien
 sillat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Laskennat!$A$3:$A$65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numCache>
            </c:numRef>
          </c:cat>
          <c:val>
            <c:numRef>
              <c:f>Laskennat!$J$3:$J$65</c:f>
              <c:numCache>
                <c:formatCode>#,##0</c:formatCode>
                <c:ptCount val="63"/>
                <c:pt idx="5">
                  <c:v>3200</c:v>
                </c:pt>
                <c:pt idx="6">
                  <c:v>5300</c:v>
                </c:pt>
                <c:pt idx="7">
                  <c:v>7600</c:v>
                </c:pt>
                <c:pt idx="8">
                  <c:v>6900</c:v>
                </c:pt>
                <c:pt idx="9">
                  <c:v>7800</c:v>
                </c:pt>
                <c:pt idx="10">
                  <c:v>9200</c:v>
                </c:pt>
                <c:pt idx="11">
                  <c:v>11100</c:v>
                </c:pt>
                <c:pt idx="12">
                  <c:v>12300</c:v>
                </c:pt>
                <c:pt idx="13">
                  <c:v>15100</c:v>
                </c:pt>
                <c:pt idx="14">
                  <c:v>15800</c:v>
                </c:pt>
                <c:pt idx="15">
                  <c:v>16500</c:v>
                </c:pt>
                <c:pt idx="16">
                  <c:v>17600</c:v>
                </c:pt>
                <c:pt idx="17">
                  <c:v>18400</c:v>
                </c:pt>
                <c:pt idx="18">
                  <c:v>19200</c:v>
                </c:pt>
                <c:pt idx="19">
                  <c:v>20200</c:v>
                </c:pt>
                <c:pt idx="20">
                  <c:v>20800</c:v>
                </c:pt>
                <c:pt idx="21">
                  <c:v>20800</c:v>
                </c:pt>
                <c:pt idx="22">
                  <c:v>18000</c:v>
                </c:pt>
                <c:pt idx="23">
                  <c:v>22300</c:v>
                </c:pt>
                <c:pt idx="24">
                  <c:v>20300</c:v>
                </c:pt>
                <c:pt idx="25">
                  <c:v>21400</c:v>
                </c:pt>
                <c:pt idx="26">
                  <c:v>23200</c:v>
                </c:pt>
                <c:pt idx="27">
                  <c:v>17700</c:v>
                </c:pt>
                <c:pt idx="28">
                  <c:v>19500</c:v>
                </c:pt>
                <c:pt idx="29">
                  <c:v>19700</c:v>
                </c:pt>
                <c:pt idx="30">
                  <c:v>22700</c:v>
                </c:pt>
                <c:pt idx="31">
                  <c:v>25700</c:v>
                </c:pt>
                <c:pt idx="32">
                  <c:v>25500</c:v>
                </c:pt>
                <c:pt idx="33">
                  <c:v>26500</c:v>
                </c:pt>
                <c:pt idx="34">
                  <c:v>26200</c:v>
                </c:pt>
                <c:pt idx="35">
                  <c:v>26000</c:v>
                </c:pt>
                <c:pt idx="36">
                  <c:v>28700</c:v>
                </c:pt>
                <c:pt idx="37">
                  <c:v>31300</c:v>
                </c:pt>
                <c:pt idx="38">
                  <c:v>35400</c:v>
                </c:pt>
                <c:pt idx="39">
                  <c:v>37100</c:v>
                </c:pt>
                <c:pt idx="40">
                  <c:v>38400</c:v>
                </c:pt>
                <c:pt idx="41">
                  <c:v>38800</c:v>
                </c:pt>
                <c:pt idx="42">
                  <c:v>43700</c:v>
                </c:pt>
                <c:pt idx="43">
                  <c:v>47600</c:v>
                </c:pt>
                <c:pt idx="44">
                  <c:v>46200</c:v>
                </c:pt>
                <c:pt idx="45">
                  <c:v>49300</c:v>
                </c:pt>
                <c:pt idx="46">
                  <c:v>50400</c:v>
                </c:pt>
                <c:pt idx="47">
                  <c:v>52200</c:v>
                </c:pt>
                <c:pt idx="48">
                  <c:v>53300</c:v>
                </c:pt>
                <c:pt idx="49">
                  <c:v>55000</c:v>
                </c:pt>
                <c:pt idx="50">
                  <c:v>57100</c:v>
                </c:pt>
                <c:pt idx="51">
                  <c:v>57800</c:v>
                </c:pt>
                <c:pt idx="52">
                  <c:v>58800</c:v>
                </c:pt>
                <c:pt idx="53">
                  <c:v>59700</c:v>
                </c:pt>
                <c:pt idx="54">
                  <c:v>61100</c:v>
                </c:pt>
                <c:pt idx="55">
                  <c:v>63700</c:v>
                </c:pt>
                <c:pt idx="56">
                  <c:v>61100</c:v>
                </c:pt>
                <c:pt idx="57">
                  <c:v>60100</c:v>
                </c:pt>
                <c:pt idx="58">
                  <c:v>58160</c:v>
                </c:pt>
                <c:pt idx="59">
                  <c:v>51700</c:v>
                </c:pt>
                <c:pt idx="60">
                  <c:v>56200</c:v>
                </c:pt>
                <c:pt idx="61">
                  <c:v>57800</c:v>
                </c:pt>
                <c:pt idx="62">
                  <c:v>60100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3E-40B6-AE5E-0B1847312940}"/>
            </c:ext>
          </c:extLst>
        </c:ser>
        <c:ser>
          <c:idx val="9"/>
          <c:order val="3"/>
          <c:tx>
            <c:strRef>
              <c:f>Laskennat!$K$2</c:f>
              <c:strCache>
                <c:ptCount val="1"/>
                <c:pt idx="0">
                  <c:v>10. Erkkolan
 silta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Laskennat!$A$3:$A$65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numCache>
            </c:numRef>
          </c:cat>
          <c:val>
            <c:numRef>
              <c:f>Laskennat!$K$3:$K$65</c:f>
              <c:numCache>
                <c:formatCode>#,##0</c:formatCode>
                <c:ptCount val="63"/>
                <c:pt idx="27">
                  <c:v>10200</c:v>
                </c:pt>
                <c:pt idx="28">
                  <c:v>12000</c:v>
                </c:pt>
                <c:pt idx="29">
                  <c:v>12300</c:v>
                </c:pt>
                <c:pt idx="30">
                  <c:v>12200</c:v>
                </c:pt>
                <c:pt idx="31">
                  <c:v>13300</c:v>
                </c:pt>
                <c:pt idx="32">
                  <c:v>13200</c:v>
                </c:pt>
                <c:pt idx="33">
                  <c:v>13100</c:v>
                </c:pt>
                <c:pt idx="34">
                  <c:v>13000</c:v>
                </c:pt>
                <c:pt idx="35">
                  <c:v>13000</c:v>
                </c:pt>
                <c:pt idx="36">
                  <c:v>15900</c:v>
                </c:pt>
                <c:pt idx="37">
                  <c:v>15300</c:v>
                </c:pt>
                <c:pt idx="38">
                  <c:v>16100</c:v>
                </c:pt>
                <c:pt idx="39">
                  <c:v>15400</c:v>
                </c:pt>
                <c:pt idx="40">
                  <c:v>15500</c:v>
                </c:pt>
                <c:pt idx="41">
                  <c:v>16000</c:v>
                </c:pt>
                <c:pt idx="42">
                  <c:v>17100</c:v>
                </c:pt>
                <c:pt idx="43">
                  <c:v>17200</c:v>
                </c:pt>
                <c:pt idx="44">
                  <c:v>16200</c:v>
                </c:pt>
                <c:pt idx="45">
                  <c:v>19600</c:v>
                </c:pt>
                <c:pt idx="46">
                  <c:v>19200</c:v>
                </c:pt>
                <c:pt idx="47">
                  <c:v>16600</c:v>
                </c:pt>
                <c:pt idx="48">
                  <c:v>16900</c:v>
                </c:pt>
                <c:pt idx="49">
                  <c:v>16900</c:v>
                </c:pt>
                <c:pt idx="50">
                  <c:v>16500</c:v>
                </c:pt>
                <c:pt idx="51">
                  <c:v>15700</c:v>
                </c:pt>
                <c:pt idx="52">
                  <c:v>15700</c:v>
                </c:pt>
                <c:pt idx="53">
                  <c:v>15700</c:v>
                </c:pt>
                <c:pt idx="54">
                  <c:v>15200</c:v>
                </c:pt>
                <c:pt idx="55">
                  <c:v>16600</c:v>
                </c:pt>
                <c:pt idx="56">
                  <c:v>13800</c:v>
                </c:pt>
                <c:pt idx="57">
                  <c:v>13700</c:v>
                </c:pt>
                <c:pt idx="58">
                  <c:v>13100</c:v>
                </c:pt>
                <c:pt idx="59">
                  <c:v>12000</c:v>
                </c:pt>
                <c:pt idx="60">
                  <c:v>13800</c:v>
                </c:pt>
                <c:pt idx="61">
                  <c:v>13000</c:v>
                </c:pt>
                <c:pt idx="62">
                  <c:v>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3E-40B6-AE5E-0B1847312940}"/>
            </c:ext>
          </c:extLst>
        </c:ser>
        <c:ser>
          <c:idx val="0"/>
          <c:order val="4"/>
          <c:tx>
            <c:strRef>
              <c:f>Laskennat!$L$2</c:f>
              <c:strCache>
                <c:ptCount val="1"/>
                <c:pt idx="0">
                  <c:v>16. Poikkimaantien silta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invertIfNegative val="0"/>
          <c:cat>
            <c:numRef>
              <c:f>Laskennat!$A$3:$A$65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numCache>
            </c:numRef>
          </c:cat>
          <c:val>
            <c:numRef>
              <c:f>Laskennat!$L$3:$L$65</c:f>
              <c:numCache>
                <c:formatCode>#,##0</c:formatCode>
                <c:ptCount val="63"/>
                <c:pt idx="56">
                  <c:v>6900</c:v>
                </c:pt>
                <c:pt idx="57">
                  <c:v>8900</c:v>
                </c:pt>
                <c:pt idx="58">
                  <c:v>10000</c:v>
                </c:pt>
                <c:pt idx="59">
                  <c:v>9300</c:v>
                </c:pt>
                <c:pt idx="60">
                  <c:v>10300</c:v>
                </c:pt>
                <c:pt idx="61">
                  <c:v>9800</c:v>
                </c:pt>
                <c:pt idx="62">
                  <c:v>10300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E-48B4-8BD6-439582913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7444864"/>
        <c:axId val="257450752"/>
      </c:barChart>
      <c:catAx>
        <c:axId val="25744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574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45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57444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05481871800243"/>
          <c:y val="0.16616345917485389"/>
          <c:w val="7.7127910342005751E-2"/>
          <c:h val="0.649898624068295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Keskustan kehän liikenteen kehitys kulkutavoittain</a:t>
            </a:r>
          </a:p>
        </c:rich>
      </c:tx>
      <c:layout>
        <c:manualLayout>
          <c:xMode val="edge"/>
          <c:yMode val="edge"/>
          <c:x val="0.22829893345043931"/>
          <c:y val="4.05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19799448394074E-2"/>
          <c:y val="0.2335530067090594"/>
          <c:w val="0.91536574728107112"/>
          <c:h val="0.6085536090306477"/>
        </c:manualLayout>
      </c:layout>
      <c:lineChart>
        <c:grouping val="standard"/>
        <c:varyColors val="0"/>
        <c:ser>
          <c:idx val="1"/>
          <c:order val="0"/>
          <c:tx>
            <c:strRef>
              <c:f>Laskennat!$BP$2</c:f>
              <c:strCache>
                <c:ptCount val="1"/>
                <c:pt idx="0">
                  <c:v>moottoriajoneuvo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Laskennat!$BB$8:$BB$65</c15:sqref>
                  </c15:fullRef>
                </c:ext>
              </c:extLst>
              <c:f>Laskennat!$BB$9:$BB$65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Laskennat!$BP$8:$BP$65</c15:sqref>
                  </c15:fullRef>
                </c:ext>
              </c:extLst>
              <c:f>Laskennat!$BP$9:$BP$65</c:f>
              <c:numCache>
                <c:formatCode>0.00</c:formatCode>
                <c:ptCount val="57"/>
                <c:pt idx="0">
                  <c:v>0.57409440175631177</c:v>
                </c:pt>
                <c:pt idx="1">
                  <c:v>0.64105378704720084</c:v>
                </c:pt>
                <c:pt idx="2">
                  <c:v>0.75192096597145996</c:v>
                </c:pt>
                <c:pt idx="3">
                  <c:v>0.78704720087815583</c:v>
                </c:pt>
                <c:pt idx="4">
                  <c:v>0.82327113062568602</c:v>
                </c:pt>
                <c:pt idx="5">
                  <c:v>0.82656421514818879</c:v>
                </c:pt>
                <c:pt idx="6">
                  <c:v>0.90889132821075735</c:v>
                </c:pt>
                <c:pt idx="7">
                  <c:v>0.94621295279912188</c:v>
                </c:pt>
                <c:pt idx="8">
                  <c:v>0.97694840834248076</c:v>
                </c:pt>
                <c:pt idx="9">
                  <c:v>0.96267837541163559</c:v>
                </c:pt>
                <c:pt idx="10">
                  <c:v>0.92535675082327118</c:v>
                </c:pt>
                <c:pt idx="11">
                  <c:v>0.96926454445664101</c:v>
                </c:pt>
                <c:pt idx="12">
                  <c:v>0.95828759604829861</c:v>
                </c:pt>
                <c:pt idx="13">
                  <c:v>1</c:v>
                </c:pt>
                <c:pt idx="14">
                  <c:v>0.99012074643249182</c:v>
                </c:pt>
                <c:pt idx="15">
                  <c:v>1.0450054884742042</c:v>
                </c:pt>
                <c:pt idx="16">
                  <c:v>1.0208562019758507</c:v>
                </c:pt>
                <c:pt idx="17">
                  <c:v>1.021953896816685</c:v>
                </c:pt>
                <c:pt idx="18">
                  <c:v>1.0373216245883645</c:v>
                </c:pt>
                <c:pt idx="19">
                  <c:v>1.1042810098792535</c:v>
                </c:pt>
                <c:pt idx="20">
                  <c:v>1.1459934138309551</c:v>
                </c:pt>
                <c:pt idx="21">
                  <c:v>1.1899012074643249</c:v>
                </c:pt>
                <c:pt idx="22">
                  <c:v>1.2403951701427003</c:v>
                </c:pt>
                <c:pt idx="23">
                  <c:v>1.2722283205268936</c:v>
                </c:pt>
                <c:pt idx="24">
                  <c:v>1.2074643249176729</c:v>
                </c:pt>
                <c:pt idx="25">
                  <c:v>1.2777167947310648</c:v>
                </c:pt>
                <c:pt idx="26">
                  <c:v>1.2601536772777169</c:v>
                </c:pt>
                <c:pt idx="27">
                  <c:v>1.2184412733260153</c:v>
                </c:pt>
                <c:pt idx="28">
                  <c:v>1.2535675082327113</c:v>
                </c:pt>
                <c:pt idx="29">
                  <c:v>1.2678375411635565</c:v>
                </c:pt>
                <c:pt idx="30">
                  <c:v>1.2667398463227222</c:v>
                </c:pt>
                <c:pt idx="31">
                  <c:v>1.2886937431394072</c:v>
                </c:pt>
                <c:pt idx="32">
                  <c:v>1.2799121844127332</c:v>
                </c:pt>
                <c:pt idx="33">
                  <c:v>1.29198682766191</c:v>
                </c:pt>
                <c:pt idx="34">
                  <c:v>1.2952799121844127</c:v>
                </c:pt>
                <c:pt idx="35">
                  <c:v>1.2996706915477498</c:v>
                </c:pt>
                <c:pt idx="36">
                  <c:v>1.3062568605927551</c:v>
                </c:pt>
                <c:pt idx="37">
                  <c:v>1.3567508232711307</c:v>
                </c:pt>
                <c:pt idx="38">
                  <c:v>1.3523600439077936</c:v>
                </c:pt>
                <c:pt idx="39">
                  <c:v>1.3029637760702524</c:v>
                </c:pt>
                <c:pt idx="40">
                  <c:v>1.3293084522502745</c:v>
                </c:pt>
                <c:pt idx="41">
                  <c:v>1.2952799121844127</c:v>
                </c:pt>
                <c:pt idx="42">
                  <c:v>1.322722283205269</c:v>
                </c:pt>
                <c:pt idx="43">
                  <c:v>1.2985729967069155</c:v>
                </c:pt>
                <c:pt idx="44">
                  <c:v>1.3150384193194291</c:v>
                </c:pt>
                <c:pt idx="45">
                  <c:v>1.3501646542261252</c:v>
                </c:pt>
                <c:pt idx="46">
                  <c:v>1.3666300768386388</c:v>
                </c:pt>
                <c:pt idx="47">
                  <c:v>1.3457738748627881</c:v>
                </c:pt>
                <c:pt idx="48">
                  <c:v>1.3819978046103183</c:v>
                </c:pt>
                <c:pt idx="49">
                  <c:v>1.3710208562019759</c:v>
                </c:pt>
                <c:pt idx="50">
                  <c:v>1.2491767288693743</c:v>
                </c:pt>
                <c:pt idx="51">
                  <c:v>1.2502744237102086</c:v>
                </c:pt>
                <c:pt idx="52">
                  <c:v>1.2722283205268936</c:v>
                </c:pt>
                <c:pt idx="53">
                  <c:v>1.0647639956092205</c:v>
                </c:pt>
                <c:pt idx="54">
                  <c:v>1.1536772777167947</c:v>
                </c:pt>
                <c:pt idx="55">
                  <c:v>1.110867178924259</c:v>
                </c:pt>
                <c:pt idx="56">
                  <c:v>1.1437980241492864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F3F-4695-9A69-F22CB46080B0}"/>
            </c:ext>
          </c:extLst>
        </c:ser>
        <c:ser>
          <c:idx val="2"/>
          <c:order val="1"/>
          <c:tx>
            <c:strRef>
              <c:f>Laskennat!$BQ$2</c:f>
              <c:strCache>
                <c:ptCount val="1"/>
                <c:pt idx="0">
                  <c:v>jalankulku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Laskennat!$BB$8:$BB$65</c15:sqref>
                  </c15:fullRef>
                </c:ext>
              </c:extLst>
              <c:f>Laskennat!$BB$9:$BB$65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Laskennat!$BQ$8:$BQ$65</c15:sqref>
                  </c15:fullRef>
                </c:ext>
              </c:extLst>
              <c:f>Laskennat!$BQ$9:$BQ$65</c:f>
              <c:numCache>
                <c:formatCode>0.00</c:formatCode>
                <c:ptCount val="57"/>
                <c:pt idx="0">
                  <c:v>0.92372881355932202</c:v>
                </c:pt>
                <c:pt idx="1">
                  <c:v>1.2203389830508475</c:v>
                </c:pt>
                <c:pt idx="2">
                  <c:v>1.2203389830508475</c:v>
                </c:pt>
                <c:pt idx="3">
                  <c:v>1.6694915254237288</c:v>
                </c:pt>
                <c:pt idx="4">
                  <c:v>1.5932203389830508</c:v>
                </c:pt>
                <c:pt idx="5">
                  <c:v>1.7203389830508475</c:v>
                </c:pt>
                <c:pt idx="6">
                  <c:v>1.6271186440677967</c:v>
                </c:pt>
                <c:pt idx="7">
                  <c:v>1.6186440677966101</c:v>
                </c:pt>
                <c:pt idx="8">
                  <c:v>1.4830508474576272</c:v>
                </c:pt>
                <c:pt idx="9">
                  <c:v>1.3813559322033899</c:v>
                </c:pt>
                <c:pt idx="10">
                  <c:v>1.2033898305084745</c:v>
                </c:pt>
                <c:pt idx="11">
                  <c:v>1.1779661016949152</c:v>
                </c:pt>
                <c:pt idx="12">
                  <c:v>1.0932203389830508</c:v>
                </c:pt>
                <c:pt idx="13">
                  <c:v>1</c:v>
                </c:pt>
                <c:pt idx="14">
                  <c:v>0.98305084745762716</c:v>
                </c:pt>
                <c:pt idx="15">
                  <c:v>1.0508474576271187</c:v>
                </c:pt>
                <c:pt idx="16">
                  <c:v>0.9576271186440678</c:v>
                </c:pt>
                <c:pt idx="17">
                  <c:v>1.1864406779661016</c:v>
                </c:pt>
                <c:pt idx="18">
                  <c:v>0.96610169491525422</c:v>
                </c:pt>
                <c:pt idx="19">
                  <c:v>1.0084745762711864</c:v>
                </c:pt>
                <c:pt idx="20">
                  <c:v>1.0169491525423728</c:v>
                </c:pt>
                <c:pt idx="21">
                  <c:v>0.96610169491525422</c:v>
                </c:pt>
                <c:pt idx="22">
                  <c:v>0.90677966101694918</c:v>
                </c:pt>
                <c:pt idx="23">
                  <c:v>0.90677966101694918</c:v>
                </c:pt>
                <c:pt idx="24">
                  <c:v>0.84745762711864403</c:v>
                </c:pt>
                <c:pt idx="25">
                  <c:v>0.97457627118644063</c:v>
                </c:pt>
                <c:pt idx="26">
                  <c:v>1.1016949152542372</c:v>
                </c:pt>
                <c:pt idx="27">
                  <c:v>0.99152542372881358</c:v>
                </c:pt>
                <c:pt idx="28">
                  <c:v>0.88135593220338981</c:v>
                </c:pt>
                <c:pt idx="29">
                  <c:v>0.88135593220338981</c:v>
                </c:pt>
                <c:pt idx="30">
                  <c:v>0.88135593220338981</c:v>
                </c:pt>
                <c:pt idx="31">
                  <c:v>0.89796610169491531</c:v>
                </c:pt>
                <c:pt idx="32">
                  <c:v>0.91457627118644069</c:v>
                </c:pt>
                <c:pt idx="33">
                  <c:v>0.92813559322033901</c:v>
                </c:pt>
                <c:pt idx="34">
                  <c:v>0.94169491525423732</c:v>
                </c:pt>
                <c:pt idx="35">
                  <c:v>1.0083050847457626</c:v>
                </c:pt>
                <c:pt idx="36">
                  <c:v>1.0749152542372882</c:v>
                </c:pt>
                <c:pt idx="37">
                  <c:v>0.95652542372881355</c:v>
                </c:pt>
                <c:pt idx="38">
                  <c:v>0.83813559322033904</c:v>
                </c:pt>
                <c:pt idx="39">
                  <c:v>0.97161016949152545</c:v>
                </c:pt>
                <c:pt idx="40">
                  <c:v>1.1050847457627118</c:v>
                </c:pt>
                <c:pt idx="41">
                  <c:v>0.96726694915254241</c:v>
                </c:pt>
                <c:pt idx="42">
                  <c:v>0.82944915254237284</c:v>
                </c:pt>
                <c:pt idx="43">
                  <c:v>0.95423728813559328</c:v>
                </c:pt>
                <c:pt idx="44">
                  <c:v>1.0790254237288135</c:v>
                </c:pt>
                <c:pt idx="45">
                  <c:v>1.0084745762711864</c:v>
                </c:pt>
                <c:pt idx="46">
                  <c:v>0.93792372881355934</c:v>
                </c:pt>
                <c:pt idx="47">
                  <c:v>1.061800847457627</c:v>
                </c:pt>
                <c:pt idx="48">
                  <c:v>1.185677966101695</c:v>
                </c:pt>
                <c:pt idx="49">
                  <c:v>1.1438559322033899</c:v>
                </c:pt>
                <c:pt idx="50">
                  <c:v>1.1020338983050848</c:v>
                </c:pt>
                <c:pt idx="51">
                  <c:v>1.0811016949152543</c:v>
                </c:pt>
                <c:pt idx="52">
                  <c:v>1.0601694915254238</c:v>
                </c:pt>
                <c:pt idx="53">
                  <c:v>0.98877118644067796</c:v>
                </c:pt>
                <c:pt idx="54">
                  <c:v>0.9173728813559322</c:v>
                </c:pt>
                <c:pt idx="55">
                  <c:v>1.0610169491525423</c:v>
                </c:pt>
                <c:pt idx="56">
                  <c:v>1.2046610169491525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F3F-4695-9A69-F22CB46080B0}"/>
            </c:ext>
          </c:extLst>
        </c:ser>
        <c:ser>
          <c:idx val="3"/>
          <c:order val="2"/>
          <c:tx>
            <c:strRef>
              <c:f>Laskennat!$BR$2</c:f>
              <c:strCache>
                <c:ptCount val="1"/>
                <c:pt idx="0">
                  <c:v>pyöräily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Laskennat!$BB$8:$BB$65</c15:sqref>
                  </c15:fullRef>
                </c:ext>
              </c:extLst>
              <c:f>Laskennat!$BB$9:$BB$65</c:f>
              <c:numCache>
                <c:formatCode>General</c:formatCod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Laskennat!$BR$8:$BR$65</c15:sqref>
                  </c15:fullRef>
                </c:ext>
              </c:extLst>
              <c:f>Laskennat!$BR$9:$BR$65</c:f>
              <c:numCache>
                <c:formatCode>0.00</c:formatCode>
                <c:ptCount val="57"/>
                <c:pt idx="0">
                  <c:v>0.63434903047091418</c:v>
                </c:pt>
                <c:pt idx="1">
                  <c:v>0.73545706371191133</c:v>
                </c:pt>
                <c:pt idx="2">
                  <c:v>0.66066481994459836</c:v>
                </c:pt>
                <c:pt idx="3">
                  <c:v>0.79224376731301938</c:v>
                </c:pt>
                <c:pt idx="4">
                  <c:v>0.67590027700831024</c:v>
                </c:pt>
                <c:pt idx="5">
                  <c:v>0.69252077562326875</c:v>
                </c:pt>
                <c:pt idx="6">
                  <c:v>0.57340720221606645</c:v>
                </c:pt>
                <c:pt idx="7">
                  <c:v>0.76731301939058172</c:v>
                </c:pt>
                <c:pt idx="8">
                  <c:v>0.94736842105263153</c:v>
                </c:pt>
                <c:pt idx="9">
                  <c:v>0.91412742382271472</c:v>
                </c:pt>
                <c:pt idx="10">
                  <c:v>0.89473684210526316</c:v>
                </c:pt>
                <c:pt idx="11">
                  <c:v>0.88088642659279781</c:v>
                </c:pt>
                <c:pt idx="12">
                  <c:v>0.94736842105263153</c:v>
                </c:pt>
                <c:pt idx="13">
                  <c:v>1</c:v>
                </c:pt>
                <c:pt idx="14">
                  <c:v>0.88642659279778391</c:v>
                </c:pt>
                <c:pt idx="15">
                  <c:v>0.80609418282548473</c:v>
                </c:pt>
                <c:pt idx="16">
                  <c:v>0.78393351800554012</c:v>
                </c:pt>
                <c:pt idx="17">
                  <c:v>0.94459833795013848</c:v>
                </c:pt>
                <c:pt idx="18">
                  <c:v>0.78116343490304707</c:v>
                </c:pt>
                <c:pt idx="19">
                  <c:v>0.76454293628808867</c:v>
                </c:pt>
                <c:pt idx="20">
                  <c:v>0.76454293628808867</c:v>
                </c:pt>
                <c:pt idx="21">
                  <c:v>0.72853185595567871</c:v>
                </c:pt>
                <c:pt idx="22">
                  <c:v>0.72160664819944598</c:v>
                </c:pt>
                <c:pt idx="23">
                  <c:v>0.72160664819944598</c:v>
                </c:pt>
                <c:pt idx="24">
                  <c:v>0.71468144044321325</c:v>
                </c:pt>
                <c:pt idx="25">
                  <c:v>0.70360110803324105</c:v>
                </c:pt>
                <c:pt idx="26">
                  <c:v>0.69252077562326875</c:v>
                </c:pt>
                <c:pt idx="27">
                  <c:v>0.81855955678670356</c:v>
                </c:pt>
                <c:pt idx="28">
                  <c:v>0.94459833795013848</c:v>
                </c:pt>
                <c:pt idx="29">
                  <c:v>0.93905817174515238</c:v>
                </c:pt>
                <c:pt idx="30">
                  <c:v>0.93351800554016617</c:v>
                </c:pt>
                <c:pt idx="31">
                  <c:v>0.97350415512465371</c:v>
                </c:pt>
                <c:pt idx="32">
                  <c:v>1.0134903047091413</c:v>
                </c:pt>
                <c:pt idx="33">
                  <c:v>0.94806094182825484</c:v>
                </c:pt>
                <c:pt idx="34">
                  <c:v>0.88263157894736843</c:v>
                </c:pt>
                <c:pt idx="35">
                  <c:v>1.0020498614958449</c:v>
                </c:pt>
                <c:pt idx="36">
                  <c:v>1.1214681440443213</c:v>
                </c:pt>
                <c:pt idx="37">
                  <c:v>1.0103933518005539</c:v>
                </c:pt>
                <c:pt idx="38">
                  <c:v>0.89931855955678675</c:v>
                </c:pt>
                <c:pt idx="39">
                  <c:v>0.86402216066481996</c:v>
                </c:pt>
                <c:pt idx="40">
                  <c:v>0.82872576177285318</c:v>
                </c:pt>
                <c:pt idx="41">
                  <c:v>0.84716094182825485</c:v>
                </c:pt>
                <c:pt idx="42">
                  <c:v>0.86559612188365642</c:v>
                </c:pt>
                <c:pt idx="43">
                  <c:v>0.93099750692520766</c:v>
                </c:pt>
                <c:pt idx="44">
                  <c:v>0.99639889196675901</c:v>
                </c:pt>
                <c:pt idx="45">
                  <c:v>0.96288088642659275</c:v>
                </c:pt>
                <c:pt idx="46">
                  <c:v>0.9293628808864266</c:v>
                </c:pt>
                <c:pt idx="47">
                  <c:v>0.98595567867036016</c:v>
                </c:pt>
                <c:pt idx="48">
                  <c:v>1.0425484764542936</c:v>
                </c:pt>
                <c:pt idx="49">
                  <c:v>1.0048614958448754</c:v>
                </c:pt>
                <c:pt idx="50">
                  <c:v>0.96717451523545706</c:v>
                </c:pt>
                <c:pt idx="51">
                  <c:v>0.92084487534626036</c:v>
                </c:pt>
                <c:pt idx="52">
                  <c:v>0.87451523545706367</c:v>
                </c:pt>
                <c:pt idx="53">
                  <c:v>0.77534626038781163</c:v>
                </c:pt>
                <c:pt idx="54">
                  <c:v>0.67617728531855958</c:v>
                </c:pt>
                <c:pt idx="55">
                  <c:v>0.63396121883656509</c:v>
                </c:pt>
                <c:pt idx="56">
                  <c:v>0.59174515235457059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3F-4695-9A69-F22CB4608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521920"/>
        <c:axId val="257536000"/>
      </c:lineChart>
      <c:catAx>
        <c:axId val="25752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57536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7536000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57521920"/>
        <c:crosses val="autoZero"/>
        <c:crossBetween val="between"/>
        <c:maj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28215052884927"/>
          <c:y val="1.9736842105263157E-2"/>
          <c:w val="0.23828153776497785"/>
          <c:h val="0.2105266611410415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/>
              <a:t>Pyöräilykypärän käytön kehitys</a:t>
            </a:r>
          </a:p>
        </c:rich>
      </c:tx>
      <c:layout>
        <c:manualLayout>
          <c:xMode val="edge"/>
          <c:yMode val="edge"/>
          <c:x val="0.25030315385334118"/>
          <c:y val="4.48006711025528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03253633276493"/>
          <c:y val="0.17191283292978218"/>
          <c:w val="0.83333465016726427"/>
          <c:h val="0.71912832929782078"/>
        </c:manualLayout>
      </c:layout>
      <c:lineChart>
        <c:grouping val="standard"/>
        <c:varyColors val="0"/>
        <c:ser>
          <c:idx val="0"/>
          <c:order val="0"/>
          <c:tx>
            <c:strRef>
              <c:f>'pp kypärän käytön kehitys'!$E$2</c:f>
              <c:strCache>
                <c:ptCount val="1"/>
                <c:pt idx="0">
                  <c:v>kypärän käyttö %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'pp kypärän käytön kehitys'!$A$3:$A$14</c:f>
              <c:numCache>
                <c:formatCode>General</c:formatCode>
                <c:ptCount val="12"/>
                <c:pt idx="0">
                  <c:v>2001</c:v>
                </c:pt>
                <c:pt idx="1">
                  <c:v>2003</c:v>
                </c:pt>
                <c:pt idx="2">
                  <c:v>2005</c:v>
                </c:pt>
                <c:pt idx="3">
                  <c:v>2007</c:v>
                </c:pt>
                <c:pt idx="4">
                  <c:v>2009</c:v>
                </c:pt>
                <c:pt idx="5">
                  <c:v>2011</c:v>
                </c:pt>
                <c:pt idx="6">
                  <c:v>2013</c:v>
                </c:pt>
                <c:pt idx="7">
                  <c:v>2015</c:v>
                </c:pt>
                <c:pt idx="8">
                  <c:v>2017</c:v>
                </c:pt>
                <c:pt idx="9">
                  <c:v>2019</c:v>
                </c:pt>
                <c:pt idx="10">
                  <c:v>2021</c:v>
                </c:pt>
                <c:pt idx="11">
                  <c:v>2023</c:v>
                </c:pt>
              </c:numCache>
            </c:numRef>
          </c:cat>
          <c:val>
            <c:numRef>
              <c:f>'pp kypärän käytön kehitys'!$E$3:$E$14</c:f>
              <c:numCache>
                <c:formatCode>0%</c:formatCode>
                <c:ptCount val="12"/>
                <c:pt idx="0">
                  <c:v>0.11757389089616774</c:v>
                </c:pt>
                <c:pt idx="1">
                  <c:v>0.12700903471231573</c:v>
                </c:pt>
                <c:pt idx="2">
                  <c:v>0.15677001226134174</c:v>
                </c:pt>
                <c:pt idx="3">
                  <c:v>0.18055296675986332</c:v>
                </c:pt>
                <c:pt idx="4">
                  <c:v>0.22114637499252884</c:v>
                </c:pt>
                <c:pt idx="5">
                  <c:v>0.22787656903765691</c:v>
                </c:pt>
                <c:pt idx="6">
                  <c:v>0.27836045127274789</c:v>
                </c:pt>
                <c:pt idx="7">
                  <c:v>0.2995671403030018</c:v>
                </c:pt>
                <c:pt idx="8">
                  <c:v>0.33403683806600154</c:v>
                </c:pt>
                <c:pt idx="9">
                  <c:v>0.407192650987035</c:v>
                </c:pt>
                <c:pt idx="10">
                  <c:v>0.43335651367640243</c:v>
                </c:pt>
                <c:pt idx="11">
                  <c:v>0.48920688818821245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8D0-4377-B1CC-2AFA3732E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672576"/>
        <c:axId val="265674112"/>
      </c:lineChart>
      <c:catAx>
        <c:axId val="26567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/>
            </a:pPr>
            <a:endParaRPr lang="fi-FI"/>
          </a:p>
        </c:txPr>
        <c:crossAx val="265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741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/>
            </a:pPr>
            <a:endParaRPr lang="fi-FI"/>
          </a:p>
        </c:txPr>
        <c:crossAx val="265672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38829319297518"/>
          <c:y val="0.71453933354000554"/>
          <c:w val="0.2233013106371412"/>
          <c:h val="5.3268765133171914E-2"/>
        </c:manualLayout>
      </c:layout>
      <c:overlay val="0"/>
      <c:txPr>
        <a:bodyPr/>
        <a:lstStyle/>
        <a:p>
          <a:pPr>
            <a:defRPr sz="1100"/>
          </a:pPr>
          <a:endParaRPr lang="fi-FI"/>
        </a:p>
      </c:txPr>
    </c:legend>
    <c:plotVisOnly val="1"/>
    <c:dispBlanksAs val="gap"/>
    <c:showDLblsOverMax val="0"/>
  </c:chart>
  <c:printSettings>
    <c:headerFooter alignWithMargins="0"/>
    <c:pageMargins b="1" l="0.75000000000000044" r="0.75000000000000044" t="1" header="0.49212598450000022" footer="0.4921259845000002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78312693288"/>
          <c:y val="6.2953995157384993E-2"/>
          <c:w val="0.84466152890740187"/>
          <c:h val="0.71488691914474389"/>
        </c:manualLayout>
      </c:layout>
      <c:lineChart>
        <c:grouping val="standard"/>
        <c:varyColors val="0"/>
        <c:ser>
          <c:idx val="1"/>
          <c:order val="0"/>
          <c:tx>
            <c:strRef>
              <c:f>'pp kypärän käytön kehitys'!$B$2</c:f>
              <c:strCache>
                <c:ptCount val="1"/>
                <c:pt idx="0">
                  <c:v>Kypärällisiä pyöräilijöitä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'pp kypärän käytön kehitys'!$A$3:$A$14</c:f>
              <c:numCache>
                <c:formatCode>General</c:formatCode>
                <c:ptCount val="12"/>
                <c:pt idx="0">
                  <c:v>2001</c:v>
                </c:pt>
                <c:pt idx="1">
                  <c:v>2003</c:v>
                </c:pt>
                <c:pt idx="2">
                  <c:v>2005</c:v>
                </c:pt>
                <c:pt idx="3">
                  <c:v>2007</c:v>
                </c:pt>
                <c:pt idx="4">
                  <c:v>2009</c:v>
                </c:pt>
                <c:pt idx="5">
                  <c:v>2011</c:v>
                </c:pt>
                <c:pt idx="6">
                  <c:v>2013</c:v>
                </c:pt>
                <c:pt idx="7">
                  <c:v>2015</c:v>
                </c:pt>
                <c:pt idx="8">
                  <c:v>2017</c:v>
                </c:pt>
                <c:pt idx="9">
                  <c:v>2019</c:v>
                </c:pt>
                <c:pt idx="10">
                  <c:v>2021</c:v>
                </c:pt>
                <c:pt idx="11">
                  <c:v>2023</c:v>
                </c:pt>
              </c:numCache>
            </c:numRef>
          </c:cat>
          <c:val>
            <c:numRef>
              <c:f>'pp kypärän käytön kehitys'!$B$3:$B$14</c:f>
              <c:numCache>
                <c:formatCode>General</c:formatCode>
                <c:ptCount val="12"/>
                <c:pt idx="0">
                  <c:v>1985</c:v>
                </c:pt>
                <c:pt idx="1">
                  <c:v>2671</c:v>
                </c:pt>
                <c:pt idx="2">
                  <c:v>2685</c:v>
                </c:pt>
                <c:pt idx="3">
                  <c:v>2906</c:v>
                </c:pt>
                <c:pt idx="4">
                  <c:v>3700</c:v>
                </c:pt>
                <c:pt idx="5">
                  <c:v>4357</c:v>
                </c:pt>
                <c:pt idx="6" formatCode="#,##0">
                  <c:v>4910</c:v>
                </c:pt>
                <c:pt idx="7" formatCode="#,##0">
                  <c:v>6367</c:v>
                </c:pt>
                <c:pt idx="8" formatCode="#,##0">
                  <c:v>5223</c:v>
                </c:pt>
                <c:pt idx="9">
                  <c:v>6250</c:v>
                </c:pt>
                <c:pt idx="10">
                  <c:v>3739</c:v>
                </c:pt>
                <c:pt idx="11">
                  <c:v>6051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FA-4DF1-9571-2347AA106162}"/>
            </c:ext>
          </c:extLst>
        </c:ser>
        <c:ser>
          <c:idx val="0"/>
          <c:order val="1"/>
          <c:tx>
            <c:strRef>
              <c:f>'pp kypärän käytön kehitys'!$D$2</c:f>
              <c:strCache>
                <c:ptCount val="1"/>
                <c:pt idx="0">
                  <c:v>Pyöräilijöitä yhteensä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'pp kypärän käytön kehitys'!$A$3:$A$14</c:f>
              <c:numCache>
                <c:formatCode>General</c:formatCode>
                <c:ptCount val="12"/>
                <c:pt idx="0">
                  <c:v>2001</c:v>
                </c:pt>
                <c:pt idx="1">
                  <c:v>2003</c:v>
                </c:pt>
                <c:pt idx="2">
                  <c:v>2005</c:v>
                </c:pt>
                <c:pt idx="3">
                  <c:v>2007</c:v>
                </c:pt>
                <c:pt idx="4">
                  <c:v>2009</c:v>
                </c:pt>
                <c:pt idx="5">
                  <c:v>2011</c:v>
                </c:pt>
                <c:pt idx="6">
                  <c:v>2013</c:v>
                </c:pt>
                <c:pt idx="7">
                  <c:v>2015</c:v>
                </c:pt>
                <c:pt idx="8">
                  <c:v>2017</c:v>
                </c:pt>
                <c:pt idx="9">
                  <c:v>2019</c:v>
                </c:pt>
                <c:pt idx="10">
                  <c:v>2021</c:v>
                </c:pt>
                <c:pt idx="11">
                  <c:v>2023</c:v>
                </c:pt>
              </c:numCache>
            </c:numRef>
          </c:cat>
          <c:val>
            <c:numRef>
              <c:f>'pp kypärän käytön kehitys'!$D$3:$D$14</c:f>
              <c:numCache>
                <c:formatCode>General</c:formatCode>
                <c:ptCount val="12"/>
                <c:pt idx="0">
                  <c:v>16883</c:v>
                </c:pt>
                <c:pt idx="1">
                  <c:v>21030</c:v>
                </c:pt>
                <c:pt idx="2">
                  <c:v>17127</c:v>
                </c:pt>
                <c:pt idx="3">
                  <c:v>16095</c:v>
                </c:pt>
                <c:pt idx="4">
                  <c:v>16731</c:v>
                </c:pt>
                <c:pt idx="5">
                  <c:v>19120</c:v>
                </c:pt>
                <c:pt idx="6" formatCode="#,##0">
                  <c:v>17639</c:v>
                </c:pt>
                <c:pt idx="7" formatCode="#,##0">
                  <c:v>21254</c:v>
                </c:pt>
                <c:pt idx="8" formatCode="#,##0">
                  <c:v>15636</c:v>
                </c:pt>
                <c:pt idx="9" formatCode="#,##0">
                  <c:v>15349</c:v>
                </c:pt>
                <c:pt idx="10">
                  <c:v>8628</c:v>
                </c:pt>
                <c:pt idx="11">
                  <c:v>12369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CFA-4DF1-9571-2347AA106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712000"/>
        <c:axId val="265713536"/>
      </c:lineChart>
      <c:catAx>
        <c:axId val="2657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6571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71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65712000"/>
        <c:crosses val="autoZero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8095711337053"/>
          <c:y val="0.8609198760972383"/>
          <c:w val="0.64230465083699262"/>
          <c:h val="5.426016525209093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044" r="0.75000000000000044" t="1" header="0.49212598450000022" footer="0.4921259845000002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i-FI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Pyöräilykypärän käyttö laskentapisteittäin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i-FI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'pp kypärän käytön kehitys'!$B$32:$B$48</c:f>
              <c:strCache>
                <c:ptCount val="17"/>
                <c:pt idx="0">
                  <c:v>1. Limingantie</c:v>
                </c:pt>
                <c:pt idx="1">
                  <c:v>2. Rautatienkatu</c:v>
                </c:pt>
                <c:pt idx="2">
                  <c:v>3. Eteläinen alikäytävä</c:v>
                </c:pt>
                <c:pt idx="3">
                  <c:v>4. Asematunneli</c:v>
                </c:pt>
                <c:pt idx="4">
                  <c:v>5. Pohjoinen alikäytävä</c:v>
                </c:pt>
                <c:pt idx="5">
                  <c:v>6. Tervaporvarin sillat</c:v>
                </c:pt>
                <c:pt idx="6">
                  <c:v>7. Merikosken sillat</c:v>
                </c:pt>
                <c:pt idx="7">
                  <c:v>8. Rautasilta</c:v>
                </c:pt>
                <c:pt idx="8">
                  <c:v>9. Patosilta</c:v>
                </c:pt>
                <c:pt idx="9">
                  <c:v>10. Kasarmintie</c:v>
                </c:pt>
                <c:pt idx="10">
                  <c:v>11. Pohjantien silta</c:v>
                </c:pt>
                <c:pt idx="11">
                  <c:v>12. Erkkolan silta</c:v>
                </c:pt>
                <c:pt idx="12">
                  <c:v>13. Pikisaaren silta</c:v>
                </c:pt>
                <c:pt idx="13">
                  <c:v>14. Hietasaaren silta</c:v>
                </c:pt>
                <c:pt idx="14">
                  <c:v>15. Madetojanraitti</c:v>
                </c:pt>
                <c:pt idx="15">
                  <c:v>16. Poikkimaantien silta</c:v>
                </c:pt>
                <c:pt idx="16">
                  <c:v>Keskimäärin</c:v>
                </c:pt>
              </c:strCache>
            </c:strRef>
          </c:cat>
          <c:val>
            <c:numRef>
              <c:f>'pp kypärän käytön kehitys'!$C$32:$C$48</c:f>
              <c:numCache>
                <c:formatCode>0.0\ %</c:formatCode>
                <c:ptCount val="17"/>
                <c:pt idx="0">
                  <c:v>0.44285714285714284</c:v>
                </c:pt>
                <c:pt idx="1">
                  <c:v>0.49606299212598426</c:v>
                </c:pt>
                <c:pt idx="2">
                  <c:v>0.42573529411764705</c:v>
                </c:pt>
                <c:pt idx="3">
                  <c:v>0.35796766743648961</c:v>
                </c:pt>
                <c:pt idx="4">
                  <c:v>0.43839541547277938</c:v>
                </c:pt>
                <c:pt idx="5">
                  <c:v>0.50803858520900325</c:v>
                </c:pt>
                <c:pt idx="6">
                  <c:v>0.28125</c:v>
                </c:pt>
                <c:pt idx="7">
                  <c:v>0.48370273794002605</c:v>
                </c:pt>
                <c:pt idx="8">
                  <c:v>0.45217391304347826</c:v>
                </c:pt>
                <c:pt idx="9">
                  <c:v>0.56818181818181823</c:v>
                </c:pt>
                <c:pt idx="10">
                  <c:v>0.58879781420765032</c:v>
                </c:pt>
                <c:pt idx="11">
                  <c:v>0.65120967741935487</c:v>
                </c:pt>
                <c:pt idx="12">
                  <c:v>0.53432835820895519</c:v>
                </c:pt>
                <c:pt idx="13">
                  <c:v>0.63265306122448983</c:v>
                </c:pt>
                <c:pt idx="14">
                  <c:v>0.41572123176661263</c:v>
                </c:pt>
                <c:pt idx="15">
                  <c:v>0.575809199318569</c:v>
                </c:pt>
                <c:pt idx="16">
                  <c:v>0.48899999999999999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2-44F3-81EA-2C082C32A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430488"/>
        <c:axId val="917430816"/>
      </c:barChart>
      <c:catAx>
        <c:axId val="91743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17430816"/>
        <c:crosses val="autoZero"/>
        <c:auto val="1"/>
        <c:lblAlgn val="ctr"/>
        <c:lblOffset val="100"/>
        <c:noMultiLvlLbl val="0"/>
      </c:catAx>
      <c:valAx>
        <c:axId val="91743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17430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i-FI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Pyöräilykypärän käyttö laskentapisteittäin 2023 sähköpotkulauta</a:t>
            </a:r>
          </a:p>
        </c:rich>
      </c:tx>
      <c:layout>
        <c:manualLayout>
          <c:xMode val="edge"/>
          <c:yMode val="edge"/>
          <c:x val="0.21714284579630991"/>
          <c:y val="1.46747825532319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i-FI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'pp kypärän käytön kehitys'!$B$32:$B$48</c:f>
              <c:strCache>
                <c:ptCount val="17"/>
                <c:pt idx="0">
                  <c:v>1. Limingantie</c:v>
                </c:pt>
                <c:pt idx="1">
                  <c:v>2. Rautatienkatu</c:v>
                </c:pt>
                <c:pt idx="2">
                  <c:v>3. Eteläinen alikäytävä</c:v>
                </c:pt>
                <c:pt idx="3">
                  <c:v>4. Asematunneli</c:v>
                </c:pt>
                <c:pt idx="4">
                  <c:v>5. Pohjoinen alikäytävä</c:v>
                </c:pt>
                <c:pt idx="5">
                  <c:v>6. Tervaporvarin sillat</c:v>
                </c:pt>
                <c:pt idx="6">
                  <c:v>7. Merikosken sillat</c:v>
                </c:pt>
                <c:pt idx="7">
                  <c:v>8. Rautasilta</c:v>
                </c:pt>
                <c:pt idx="8">
                  <c:v>9. Patosilta</c:v>
                </c:pt>
                <c:pt idx="9">
                  <c:v>10. Kasarmintie</c:v>
                </c:pt>
                <c:pt idx="10">
                  <c:v>11. Pohjantien silta</c:v>
                </c:pt>
                <c:pt idx="11">
                  <c:v>12. Erkkolan silta</c:v>
                </c:pt>
                <c:pt idx="12">
                  <c:v>13. Pikisaaren silta</c:v>
                </c:pt>
                <c:pt idx="13">
                  <c:v>14. Hietasaaren silta</c:v>
                </c:pt>
                <c:pt idx="14">
                  <c:v>15. Madetojanraitti</c:v>
                </c:pt>
                <c:pt idx="15">
                  <c:v>16. Poikkimaantien silta</c:v>
                </c:pt>
                <c:pt idx="16">
                  <c:v>Keskimäärin</c:v>
                </c:pt>
              </c:strCache>
            </c:strRef>
          </c:cat>
          <c:val>
            <c:numRef>
              <c:f>'pp kypärän käytön kehitys'!$D$32:$D$48</c:f>
              <c:numCache>
                <c:formatCode>0.0\ %</c:formatCode>
                <c:ptCount val="17"/>
                <c:pt idx="0">
                  <c:v>6.5789473684210523E-2</c:v>
                </c:pt>
                <c:pt idx="1">
                  <c:v>5.2631578947368418E-2</c:v>
                </c:pt>
                <c:pt idx="2">
                  <c:v>3.3783783783783786E-2</c:v>
                </c:pt>
                <c:pt idx="3">
                  <c:v>5.6818181818181816E-2</c:v>
                </c:pt>
                <c:pt idx="4">
                  <c:v>0.11320754716981132</c:v>
                </c:pt>
                <c:pt idx="5">
                  <c:v>6.535947712418301E-2</c:v>
                </c:pt>
                <c:pt idx="6">
                  <c:v>5.5555555555555552E-2</c:v>
                </c:pt>
                <c:pt idx="7">
                  <c:v>8.5365853658536592E-2</c:v>
                </c:pt>
                <c:pt idx="8">
                  <c:v>0.13541666666666666</c:v>
                </c:pt>
                <c:pt idx="9">
                  <c:v>0.16901408450704225</c:v>
                </c:pt>
                <c:pt idx="10">
                  <c:v>0.26500000000000001</c:v>
                </c:pt>
                <c:pt idx="11">
                  <c:v>0.41666666666666669</c:v>
                </c:pt>
                <c:pt idx="12">
                  <c:v>0.15942028985507245</c:v>
                </c:pt>
                <c:pt idx="13">
                  <c:v>6.8965517241379309E-2</c:v>
                </c:pt>
                <c:pt idx="14">
                  <c:v>0</c:v>
                </c:pt>
                <c:pt idx="15">
                  <c:v>0.42857142857142855</c:v>
                </c:pt>
                <c:pt idx="16">
                  <c:v>0.106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0-46B3-88EC-0C21E1BF7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430488"/>
        <c:axId val="917430816"/>
      </c:barChart>
      <c:catAx>
        <c:axId val="91743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17430816"/>
        <c:crosses val="autoZero"/>
        <c:auto val="1"/>
        <c:lblAlgn val="ctr"/>
        <c:lblOffset val="100"/>
        <c:noMultiLvlLbl val="0"/>
      </c:catAx>
      <c:valAx>
        <c:axId val="91743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17430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i-FI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Pyöräilykypärän käyttö laskentapisteittäin 2023 PP+lauta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i-FI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'pp kypärän käytön kehitys'!$B$32:$B$48</c:f>
              <c:strCache>
                <c:ptCount val="17"/>
                <c:pt idx="0">
                  <c:v>1. Limingantie</c:v>
                </c:pt>
                <c:pt idx="1">
                  <c:v>2. Rautatienkatu</c:v>
                </c:pt>
                <c:pt idx="2">
                  <c:v>3. Eteläinen alikäytävä</c:v>
                </c:pt>
                <c:pt idx="3">
                  <c:v>4. Asematunneli</c:v>
                </c:pt>
                <c:pt idx="4">
                  <c:v>5. Pohjoinen alikäytävä</c:v>
                </c:pt>
                <c:pt idx="5">
                  <c:v>6. Tervaporvarin sillat</c:v>
                </c:pt>
                <c:pt idx="6">
                  <c:v>7. Merikosken sillat</c:v>
                </c:pt>
                <c:pt idx="7">
                  <c:v>8. Rautasilta</c:v>
                </c:pt>
                <c:pt idx="8">
                  <c:v>9. Patosilta</c:v>
                </c:pt>
                <c:pt idx="9">
                  <c:v>10. Kasarmintie</c:v>
                </c:pt>
                <c:pt idx="10">
                  <c:v>11. Pohjantien silta</c:v>
                </c:pt>
                <c:pt idx="11">
                  <c:v>12. Erkkolan silta</c:v>
                </c:pt>
                <c:pt idx="12">
                  <c:v>13. Pikisaaren silta</c:v>
                </c:pt>
                <c:pt idx="13">
                  <c:v>14. Hietasaaren silta</c:v>
                </c:pt>
                <c:pt idx="14">
                  <c:v>15. Madetojanraitti</c:v>
                </c:pt>
                <c:pt idx="15">
                  <c:v>16. Poikkimaantien silta</c:v>
                </c:pt>
                <c:pt idx="16">
                  <c:v>Keskimäärin</c:v>
                </c:pt>
              </c:strCache>
            </c:strRef>
          </c:cat>
          <c:val>
            <c:numRef>
              <c:f>'pp kypärän käytön kehitys'!$E$32:$E$48</c:f>
              <c:numCache>
                <c:formatCode>0.0\ %</c:formatCode>
                <c:ptCount val="17"/>
                <c:pt idx="0">
                  <c:v>0.3977987421383648</c:v>
                </c:pt>
                <c:pt idx="1">
                  <c:v>0.43835616438356162</c:v>
                </c:pt>
                <c:pt idx="2">
                  <c:v>0.38726790450928383</c:v>
                </c:pt>
                <c:pt idx="3">
                  <c:v>0.30710172744721687</c:v>
                </c:pt>
                <c:pt idx="4">
                  <c:v>0.4084995663486557</c:v>
                </c:pt>
                <c:pt idx="5">
                  <c:v>0.4595561918396564</c:v>
                </c:pt>
                <c:pt idx="6">
                  <c:v>0.25342465753424659</c:v>
                </c:pt>
                <c:pt idx="7">
                  <c:v>0.44522968197879859</c:v>
                </c:pt>
                <c:pt idx="8">
                  <c:v>0.422244094488189</c:v>
                </c:pt>
                <c:pt idx="9">
                  <c:v>0.53534183082271147</c:v>
                </c:pt>
                <c:pt idx="10">
                  <c:v>0.58879781420765032</c:v>
                </c:pt>
                <c:pt idx="11">
                  <c:v>0.64299610894941639</c:v>
                </c:pt>
                <c:pt idx="12">
                  <c:v>0.49932341001353181</c:v>
                </c:pt>
                <c:pt idx="13">
                  <c:v>0.59382422802850354</c:v>
                </c:pt>
                <c:pt idx="14">
                  <c:v>0.3825503355704698</c:v>
                </c:pt>
                <c:pt idx="15">
                  <c:v>0.56153846153846154</c:v>
                </c:pt>
                <c:pt idx="16">
                  <c:v>0.45500000000000002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A-4B25-A0D0-251E87EF5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430488"/>
        <c:axId val="917430816"/>
      </c:barChart>
      <c:catAx>
        <c:axId val="91743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17430816"/>
        <c:crosses val="autoZero"/>
        <c:auto val="1"/>
        <c:lblAlgn val="ctr"/>
        <c:lblOffset val="100"/>
        <c:noMultiLvlLbl val="0"/>
      </c:catAx>
      <c:valAx>
        <c:axId val="91743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17430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keskustan kehä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0"/>
              <c:pt idx="0">
                <c:v>61</c:v>
              </c:pt>
              <c:pt idx="1">
                <c:v>62</c:v>
              </c:pt>
              <c:pt idx="2">
                <c:v>63</c:v>
              </c:pt>
              <c:pt idx="3">
                <c:v>64</c:v>
              </c:pt>
              <c:pt idx="4">
                <c:v>65</c:v>
              </c:pt>
              <c:pt idx="5">
                <c:v>66</c:v>
              </c:pt>
              <c:pt idx="6">
                <c:v>67</c:v>
              </c:pt>
              <c:pt idx="7">
                <c:v>68</c:v>
              </c:pt>
              <c:pt idx="8">
                <c:v>69</c:v>
              </c:pt>
              <c:pt idx="9">
                <c:v>70</c:v>
              </c:pt>
              <c:pt idx="10">
                <c:v>71</c:v>
              </c:pt>
              <c:pt idx="11">
                <c:v>72</c:v>
              </c:pt>
              <c:pt idx="12">
                <c:v>73</c:v>
              </c:pt>
              <c:pt idx="13">
                <c:v>74</c:v>
              </c:pt>
              <c:pt idx="14">
                <c:v>75</c:v>
              </c:pt>
              <c:pt idx="15">
                <c:v>76</c:v>
              </c:pt>
              <c:pt idx="16">
                <c:v>77</c:v>
              </c:pt>
              <c:pt idx="17">
                <c:v>78</c:v>
              </c:pt>
              <c:pt idx="18">
                <c:v>79</c:v>
              </c:pt>
              <c:pt idx="19">
                <c:v>80</c:v>
              </c:pt>
              <c:pt idx="20">
                <c:v>81</c:v>
              </c:pt>
              <c:pt idx="21">
                <c:v>82</c:v>
              </c:pt>
              <c:pt idx="22">
                <c:v>83</c:v>
              </c:pt>
              <c:pt idx="23">
                <c:v>84</c:v>
              </c:pt>
              <c:pt idx="24">
                <c:v>85</c:v>
              </c:pt>
              <c:pt idx="25">
                <c:v>86</c:v>
              </c:pt>
              <c:pt idx="26">
                <c:v>87</c:v>
              </c:pt>
              <c:pt idx="27">
                <c:v>88</c:v>
              </c:pt>
              <c:pt idx="28">
                <c:v>89</c:v>
              </c:pt>
              <c:pt idx="29">
                <c:v>90</c:v>
              </c:pt>
              <c:pt idx="30">
                <c:v>91</c:v>
              </c:pt>
              <c:pt idx="31">
                <c:v>92</c:v>
              </c:pt>
              <c:pt idx="32">
                <c:v>93</c:v>
              </c:pt>
              <c:pt idx="33">
                <c:v>94</c:v>
              </c:pt>
              <c:pt idx="34">
                <c:v>95</c:v>
              </c:pt>
              <c:pt idx="35">
                <c:v>96</c:v>
              </c:pt>
              <c:pt idx="36">
                <c:v>97</c:v>
              </c:pt>
              <c:pt idx="37">
                <c:v>98</c:v>
              </c:pt>
              <c:pt idx="38">
                <c:v>99</c:v>
              </c:pt>
              <c:pt idx="39">
                <c:v>0</c:v>
              </c:pt>
            </c:numLit>
          </c:cat>
          <c:val>
            <c:numLit>
              <c:formatCode>General</c:formatCode>
              <c:ptCount val="40"/>
              <c:pt idx="0">
                <c:v>14100</c:v>
              </c:pt>
              <c:pt idx="1">
                <c:v>16200</c:v>
              </c:pt>
              <c:pt idx="2">
                <c:v>18500</c:v>
              </c:pt>
              <c:pt idx="3">
                <c:v>20200</c:v>
              </c:pt>
              <c:pt idx="4">
                <c:v>24800</c:v>
              </c:pt>
              <c:pt idx="5">
                <c:v>27700</c:v>
              </c:pt>
              <c:pt idx="6">
                <c:v>57200</c:v>
              </c:pt>
              <c:pt idx="7">
                <c:v>63900</c:v>
              </c:pt>
              <c:pt idx="8">
                <c:v>75150</c:v>
              </c:pt>
              <c:pt idx="9">
                <c:v>78400</c:v>
              </c:pt>
              <c:pt idx="10">
                <c:v>82100</c:v>
              </c:pt>
              <c:pt idx="11">
                <c:v>82400</c:v>
              </c:pt>
              <c:pt idx="12">
                <c:v>90600</c:v>
              </c:pt>
              <c:pt idx="13">
                <c:v>94400</c:v>
              </c:pt>
              <c:pt idx="14">
                <c:v>97500</c:v>
              </c:pt>
              <c:pt idx="15">
                <c:v>96100</c:v>
              </c:pt>
              <c:pt idx="16">
                <c:v>92400</c:v>
              </c:pt>
              <c:pt idx="17">
                <c:v>96500</c:v>
              </c:pt>
              <c:pt idx="18">
                <c:v>95700</c:v>
              </c:pt>
              <c:pt idx="19">
                <c:v>99600</c:v>
              </c:pt>
              <c:pt idx="20">
                <c:v>98900</c:v>
              </c:pt>
              <c:pt idx="21">
                <c:v>104100</c:v>
              </c:pt>
              <c:pt idx="22">
                <c:v>101900</c:v>
              </c:pt>
              <c:pt idx="23">
                <c:v>101900</c:v>
              </c:pt>
              <c:pt idx="24">
                <c:v>103300</c:v>
              </c:pt>
              <c:pt idx="25">
                <c:v>110100</c:v>
              </c:pt>
              <c:pt idx="26">
                <c:v>114300</c:v>
              </c:pt>
              <c:pt idx="27">
                <c:v>118800</c:v>
              </c:pt>
              <c:pt idx="28">
                <c:v>123700</c:v>
              </c:pt>
              <c:pt idx="29">
                <c:v>126800</c:v>
              </c:pt>
              <c:pt idx="30">
                <c:v>120500</c:v>
              </c:pt>
              <c:pt idx="31">
                <c:v>127600</c:v>
              </c:pt>
              <c:pt idx="32">
                <c:v>125600</c:v>
              </c:pt>
              <c:pt idx="33">
                <c:v>121500</c:v>
              </c:pt>
              <c:pt idx="34">
                <c:v>125000</c:v>
              </c:pt>
              <c:pt idx="35">
                <c:v>126500</c:v>
              </c:pt>
              <c:pt idx="36">
                <c:v>126300</c:v>
              </c:pt>
              <c:pt idx="37">
                <c:v>128400</c:v>
              </c:pt>
              <c:pt idx="38">
                <c:v>131600</c:v>
              </c:pt>
              <c:pt idx="39">
                <c:v>133400</c:v>
              </c:pt>
            </c:numLit>
          </c:val>
          <c:extLst>
            <c:ext xmlns:c16="http://schemas.microsoft.com/office/drawing/2014/chart" uri="{C3380CC4-5D6E-409C-BE32-E72D297353CC}">
              <c16:uniqueId val="{00000000-CC00-49C3-BB5E-1B459DC96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38560"/>
        <c:axId val="219540480"/>
      </c:barChart>
      <c:catAx>
        <c:axId val="21953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540480"/>
        <c:crosses val="autoZero"/>
        <c:auto val="0"/>
        <c:lblAlgn val="ctr"/>
        <c:lblOffset val="100"/>
        <c:tickLblSkip val="40"/>
        <c:tickMarkSkip val="1"/>
        <c:noMultiLvlLbl val="0"/>
      </c:catAx>
      <c:valAx>
        <c:axId val="21954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ajon./vrk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53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1" l="0.75" r="0.75" t="1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keskustan kehä, moottoriajoneuvot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4"/>
              <c:pt idx="0">
                <c:v>vuosi</c:v>
              </c:pt>
              <c:pt idx="4">
                <c:v>61</c:v>
              </c:pt>
              <c:pt idx="5">
                <c:v>62</c:v>
              </c:pt>
              <c:pt idx="6">
                <c:v>63</c:v>
              </c:pt>
              <c:pt idx="7">
                <c:v>64</c:v>
              </c:pt>
              <c:pt idx="8">
                <c:v>65</c:v>
              </c:pt>
              <c:pt idx="9">
                <c:v>66</c:v>
              </c:pt>
              <c:pt idx="10">
                <c:v>67</c:v>
              </c:pt>
              <c:pt idx="11">
                <c:v>68</c:v>
              </c:pt>
              <c:pt idx="12">
                <c:v>69</c:v>
              </c:pt>
              <c:pt idx="13">
                <c:v>70</c:v>
              </c:pt>
              <c:pt idx="14">
                <c:v>71</c:v>
              </c:pt>
              <c:pt idx="15">
                <c:v>72</c:v>
              </c:pt>
              <c:pt idx="16">
                <c:v>73</c:v>
              </c:pt>
              <c:pt idx="17">
                <c:v>74</c:v>
              </c:pt>
              <c:pt idx="18">
                <c:v>75</c:v>
              </c:pt>
              <c:pt idx="19">
                <c:v>76</c:v>
              </c:pt>
              <c:pt idx="20">
                <c:v>77</c:v>
              </c:pt>
              <c:pt idx="21">
                <c:v>78</c:v>
              </c:pt>
              <c:pt idx="22">
                <c:v>79</c:v>
              </c:pt>
              <c:pt idx="23">
                <c:v>80</c:v>
              </c:pt>
              <c:pt idx="24">
                <c:v>81</c:v>
              </c:pt>
              <c:pt idx="25">
                <c:v>82</c:v>
              </c:pt>
              <c:pt idx="26">
                <c:v>83</c:v>
              </c:pt>
              <c:pt idx="27">
                <c:v>84</c:v>
              </c:pt>
              <c:pt idx="28">
                <c:v>85</c:v>
              </c:pt>
              <c:pt idx="29">
                <c:v>86</c:v>
              </c:pt>
              <c:pt idx="30">
                <c:v>87</c:v>
              </c:pt>
              <c:pt idx="31">
                <c:v>88</c:v>
              </c:pt>
              <c:pt idx="32">
                <c:v>89</c:v>
              </c:pt>
              <c:pt idx="33">
                <c:v>90</c:v>
              </c:pt>
              <c:pt idx="34">
                <c:v>91</c:v>
              </c:pt>
              <c:pt idx="35">
                <c:v>92</c:v>
              </c:pt>
              <c:pt idx="36">
                <c:v>93</c:v>
              </c:pt>
              <c:pt idx="37">
                <c:v>94</c:v>
              </c:pt>
              <c:pt idx="38">
                <c:v>95</c:v>
              </c:pt>
              <c:pt idx="39">
                <c:v>96</c:v>
              </c:pt>
              <c:pt idx="40">
                <c:v>97</c:v>
              </c:pt>
              <c:pt idx="41">
                <c:v>98</c:v>
              </c:pt>
              <c:pt idx="42">
                <c:v>99</c:v>
              </c:pt>
              <c:pt idx="43">
                <c:v>0</c:v>
              </c:pt>
            </c:strLit>
          </c:cat>
          <c:val>
            <c:numLit>
              <c:formatCode>General</c:formatCode>
              <c:ptCount val="44"/>
              <c:pt idx="0">
                <c:v>0</c:v>
              </c:pt>
              <c:pt idx="3">
                <c:v>0</c:v>
              </c:pt>
              <c:pt idx="4">
                <c:v>14100</c:v>
              </c:pt>
              <c:pt idx="5">
                <c:v>16200</c:v>
              </c:pt>
              <c:pt idx="6">
                <c:v>18500</c:v>
              </c:pt>
              <c:pt idx="7">
                <c:v>20200</c:v>
              </c:pt>
              <c:pt idx="8">
                <c:v>24800</c:v>
              </c:pt>
              <c:pt idx="9">
                <c:v>27700</c:v>
              </c:pt>
              <c:pt idx="10">
                <c:v>57200</c:v>
              </c:pt>
              <c:pt idx="11">
                <c:v>63900</c:v>
              </c:pt>
              <c:pt idx="12">
                <c:v>75150</c:v>
              </c:pt>
              <c:pt idx="13">
                <c:v>78400</c:v>
              </c:pt>
              <c:pt idx="14">
                <c:v>82100</c:v>
              </c:pt>
              <c:pt idx="15">
                <c:v>82400</c:v>
              </c:pt>
              <c:pt idx="16">
                <c:v>90600</c:v>
              </c:pt>
              <c:pt idx="17">
                <c:v>94400</c:v>
              </c:pt>
              <c:pt idx="18">
                <c:v>97500</c:v>
              </c:pt>
              <c:pt idx="19">
                <c:v>96100</c:v>
              </c:pt>
              <c:pt idx="20">
                <c:v>92400</c:v>
              </c:pt>
              <c:pt idx="21">
                <c:v>96500</c:v>
              </c:pt>
              <c:pt idx="22">
                <c:v>95700</c:v>
              </c:pt>
              <c:pt idx="23">
                <c:v>99600</c:v>
              </c:pt>
              <c:pt idx="24">
                <c:v>98900</c:v>
              </c:pt>
              <c:pt idx="25">
                <c:v>104100</c:v>
              </c:pt>
              <c:pt idx="26">
                <c:v>101900</c:v>
              </c:pt>
              <c:pt idx="27">
                <c:v>101900</c:v>
              </c:pt>
              <c:pt idx="28">
                <c:v>103300</c:v>
              </c:pt>
              <c:pt idx="29">
                <c:v>110100</c:v>
              </c:pt>
              <c:pt idx="30">
                <c:v>114300</c:v>
              </c:pt>
              <c:pt idx="31">
                <c:v>118800</c:v>
              </c:pt>
              <c:pt idx="32">
                <c:v>123700</c:v>
              </c:pt>
              <c:pt idx="33">
                <c:v>126800</c:v>
              </c:pt>
              <c:pt idx="34">
                <c:v>120500</c:v>
              </c:pt>
              <c:pt idx="35">
                <c:v>127600</c:v>
              </c:pt>
              <c:pt idx="36">
                <c:v>125600</c:v>
              </c:pt>
              <c:pt idx="37">
                <c:v>121500</c:v>
              </c:pt>
              <c:pt idx="38">
                <c:v>125000</c:v>
              </c:pt>
              <c:pt idx="39">
                <c:v>126500</c:v>
              </c:pt>
              <c:pt idx="40">
                <c:v>126300</c:v>
              </c:pt>
              <c:pt idx="41">
                <c:v>128400</c:v>
              </c:pt>
              <c:pt idx="42">
                <c:v>131600</c:v>
              </c:pt>
              <c:pt idx="43">
                <c:v>133400</c:v>
              </c:pt>
            </c:numLit>
          </c:val>
          <c:extLst>
            <c:ext xmlns:c16="http://schemas.microsoft.com/office/drawing/2014/chart" uri="{C3380CC4-5D6E-409C-BE32-E72D297353CC}">
              <c16:uniqueId val="{00000000-05E7-463B-A0B0-419E1A8A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00608"/>
        <c:axId val="219702784"/>
      </c:barChart>
      <c:catAx>
        <c:axId val="21970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702784"/>
        <c:crosses val="autoZero"/>
        <c:auto val="0"/>
        <c:lblAlgn val="ctr"/>
        <c:lblOffset val="100"/>
        <c:tickLblSkip val="44"/>
        <c:tickMarkSkip val="1"/>
        <c:noMultiLvlLbl val="0"/>
      </c:catAx>
      <c:valAx>
        <c:axId val="219702784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ajon./vrk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700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0.98425196850393704" l="0.78740157480314965" r="0.78740157480314965" t="0.98425196850393704" header="0.51181102362204722" footer="0.51181102362204722"/>
    <c:pageSetup paperSize="9" orientation="portrait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keskustan kehä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0"/>
              <c:pt idx="0">
                <c:v>61</c:v>
              </c:pt>
              <c:pt idx="1">
                <c:v>62</c:v>
              </c:pt>
              <c:pt idx="2">
                <c:v>63</c:v>
              </c:pt>
              <c:pt idx="3">
                <c:v>64</c:v>
              </c:pt>
              <c:pt idx="4">
                <c:v>65</c:v>
              </c:pt>
              <c:pt idx="5">
                <c:v>66</c:v>
              </c:pt>
              <c:pt idx="6">
                <c:v>67</c:v>
              </c:pt>
              <c:pt idx="7">
                <c:v>68</c:v>
              </c:pt>
              <c:pt idx="8">
                <c:v>69</c:v>
              </c:pt>
              <c:pt idx="9">
                <c:v>70</c:v>
              </c:pt>
              <c:pt idx="10">
                <c:v>71</c:v>
              </c:pt>
              <c:pt idx="11">
                <c:v>72</c:v>
              </c:pt>
              <c:pt idx="12">
                <c:v>73</c:v>
              </c:pt>
              <c:pt idx="13">
                <c:v>74</c:v>
              </c:pt>
              <c:pt idx="14">
                <c:v>75</c:v>
              </c:pt>
              <c:pt idx="15">
                <c:v>76</c:v>
              </c:pt>
              <c:pt idx="16">
                <c:v>77</c:v>
              </c:pt>
              <c:pt idx="17">
                <c:v>78</c:v>
              </c:pt>
              <c:pt idx="18">
                <c:v>79</c:v>
              </c:pt>
              <c:pt idx="19">
                <c:v>80</c:v>
              </c:pt>
              <c:pt idx="20">
                <c:v>81</c:v>
              </c:pt>
              <c:pt idx="21">
                <c:v>82</c:v>
              </c:pt>
              <c:pt idx="22">
                <c:v>83</c:v>
              </c:pt>
              <c:pt idx="23">
                <c:v>84</c:v>
              </c:pt>
              <c:pt idx="24">
                <c:v>85</c:v>
              </c:pt>
              <c:pt idx="25">
                <c:v>86</c:v>
              </c:pt>
              <c:pt idx="26">
                <c:v>87</c:v>
              </c:pt>
              <c:pt idx="27">
                <c:v>88</c:v>
              </c:pt>
              <c:pt idx="28">
                <c:v>89</c:v>
              </c:pt>
              <c:pt idx="29">
                <c:v>90</c:v>
              </c:pt>
              <c:pt idx="30">
                <c:v>91</c:v>
              </c:pt>
              <c:pt idx="31">
                <c:v>92</c:v>
              </c:pt>
              <c:pt idx="32">
                <c:v>93</c:v>
              </c:pt>
              <c:pt idx="33">
                <c:v>94</c:v>
              </c:pt>
              <c:pt idx="34">
                <c:v>95</c:v>
              </c:pt>
              <c:pt idx="35">
                <c:v>96</c:v>
              </c:pt>
              <c:pt idx="36">
                <c:v>97</c:v>
              </c:pt>
              <c:pt idx="37">
                <c:v>98</c:v>
              </c:pt>
              <c:pt idx="38">
                <c:v>99</c:v>
              </c:pt>
              <c:pt idx="39">
                <c:v>0</c:v>
              </c:pt>
            </c:numLit>
          </c:cat>
          <c:val>
            <c:numLit>
              <c:formatCode>General</c:formatCode>
              <c:ptCount val="40"/>
              <c:pt idx="0">
                <c:v>14100</c:v>
              </c:pt>
              <c:pt idx="1">
                <c:v>16200</c:v>
              </c:pt>
              <c:pt idx="2">
                <c:v>18500</c:v>
              </c:pt>
              <c:pt idx="3">
                <c:v>20200</c:v>
              </c:pt>
              <c:pt idx="4">
                <c:v>24800</c:v>
              </c:pt>
              <c:pt idx="5">
                <c:v>27700</c:v>
              </c:pt>
              <c:pt idx="6">
                <c:v>57200</c:v>
              </c:pt>
              <c:pt idx="7">
                <c:v>63900</c:v>
              </c:pt>
              <c:pt idx="8">
                <c:v>75150</c:v>
              </c:pt>
              <c:pt idx="9">
                <c:v>78400</c:v>
              </c:pt>
              <c:pt idx="10">
                <c:v>82100</c:v>
              </c:pt>
              <c:pt idx="11">
                <c:v>82400</c:v>
              </c:pt>
              <c:pt idx="12">
                <c:v>90600</c:v>
              </c:pt>
              <c:pt idx="13">
                <c:v>94400</c:v>
              </c:pt>
              <c:pt idx="14">
                <c:v>97500</c:v>
              </c:pt>
              <c:pt idx="15">
                <c:v>96100</c:v>
              </c:pt>
              <c:pt idx="16">
                <c:v>92400</c:v>
              </c:pt>
              <c:pt idx="17">
                <c:v>96500</c:v>
              </c:pt>
              <c:pt idx="18">
                <c:v>95700</c:v>
              </c:pt>
              <c:pt idx="19">
                <c:v>99600</c:v>
              </c:pt>
              <c:pt idx="20">
                <c:v>98900</c:v>
              </c:pt>
              <c:pt idx="21">
                <c:v>104100</c:v>
              </c:pt>
              <c:pt idx="22">
                <c:v>101900</c:v>
              </c:pt>
              <c:pt idx="23">
                <c:v>101900</c:v>
              </c:pt>
              <c:pt idx="24">
                <c:v>103300</c:v>
              </c:pt>
              <c:pt idx="25">
                <c:v>110100</c:v>
              </c:pt>
              <c:pt idx="26">
                <c:v>114300</c:v>
              </c:pt>
              <c:pt idx="27">
                <c:v>118800</c:v>
              </c:pt>
              <c:pt idx="28">
                <c:v>123700</c:v>
              </c:pt>
              <c:pt idx="29">
                <c:v>126800</c:v>
              </c:pt>
              <c:pt idx="30">
                <c:v>120500</c:v>
              </c:pt>
              <c:pt idx="31">
                <c:v>127600</c:v>
              </c:pt>
              <c:pt idx="32">
                <c:v>125600</c:v>
              </c:pt>
              <c:pt idx="33">
                <c:v>121500</c:v>
              </c:pt>
              <c:pt idx="34">
                <c:v>125000</c:v>
              </c:pt>
              <c:pt idx="35">
                <c:v>126500</c:v>
              </c:pt>
              <c:pt idx="36">
                <c:v>126300</c:v>
              </c:pt>
              <c:pt idx="37">
                <c:v>128400</c:v>
              </c:pt>
              <c:pt idx="38">
                <c:v>131600</c:v>
              </c:pt>
              <c:pt idx="39">
                <c:v>133400</c:v>
              </c:pt>
            </c:numLit>
          </c:val>
          <c:extLst>
            <c:ext xmlns:c16="http://schemas.microsoft.com/office/drawing/2014/chart" uri="{C3380CC4-5D6E-409C-BE32-E72D297353CC}">
              <c16:uniqueId val="{00000000-BFB6-441A-BF9F-71FB4C642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19168"/>
        <c:axId val="219721088"/>
      </c:barChart>
      <c:catAx>
        <c:axId val="21971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721088"/>
        <c:crosses val="autoZero"/>
        <c:auto val="0"/>
        <c:lblAlgn val="ctr"/>
        <c:lblOffset val="100"/>
        <c:tickLblSkip val="40"/>
        <c:tickMarkSkip val="1"/>
        <c:noMultiLvlLbl val="0"/>
      </c:catAx>
      <c:valAx>
        <c:axId val="21972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ajon./vrk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719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keskustan kehä, moottoriajoneuvot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4"/>
              <c:pt idx="0">
                <c:v>vuosi</c:v>
              </c:pt>
              <c:pt idx="4">
                <c:v>61</c:v>
              </c:pt>
              <c:pt idx="5">
                <c:v>62</c:v>
              </c:pt>
              <c:pt idx="6">
                <c:v>63</c:v>
              </c:pt>
              <c:pt idx="7">
                <c:v>64</c:v>
              </c:pt>
              <c:pt idx="8">
                <c:v>65</c:v>
              </c:pt>
              <c:pt idx="9">
                <c:v>66</c:v>
              </c:pt>
              <c:pt idx="10">
                <c:v>67</c:v>
              </c:pt>
              <c:pt idx="11">
                <c:v>68</c:v>
              </c:pt>
              <c:pt idx="12">
                <c:v>69</c:v>
              </c:pt>
              <c:pt idx="13">
                <c:v>70</c:v>
              </c:pt>
              <c:pt idx="14">
                <c:v>71</c:v>
              </c:pt>
              <c:pt idx="15">
                <c:v>72</c:v>
              </c:pt>
              <c:pt idx="16">
                <c:v>73</c:v>
              </c:pt>
              <c:pt idx="17">
                <c:v>74</c:v>
              </c:pt>
              <c:pt idx="18">
                <c:v>75</c:v>
              </c:pt>
              <c:pt idx="19">
                <c:v>76</c:v>
              </c:pt>
              <c:pt idx="20">
                <c:v>77</c:v>
              </c:pt>
              <c:pt idx="21">
                <c:v>78</c:v>
              </c:pt>
              <c:pt idx="22">
                <c:v>79</c:v>
              </c:pt>
              <c:pt idx="23">
                <c:v>80</c:v>
              </c:pt>
              <c:pt idx="24">
                <c:v>81</c:v>
              </c:pt>
              <c:pt idx="25">
                <c:v>82</c:v>
              </c:pt>
              <c:pt idx="26">
                <c:v>83</c:v>
              </c:pt>
              <c:pt idx="27">
                <c:v>84</c:v>
              </c:pt>
              <c:pt idx="28">
                <c:v>85</c:v>
              </c:pt>
              <c:pt idx="29">
                <c:v>86</c:v>
              </c:pt>
              <c:pt idx="30">
                <c:v>87</c:v>
              </c:pt>
              <c:pt idx="31">
                <c:v>88</c:v>
              </c:pt>
              <c:pt idx="32">
                <c:v>89</c:v>
              </c:pt>
              <c:pt idx="33">
                <c:v>90</c:v>
              </c:pt>
              <c:pt idx="34">
                <c:v>91</c:v>
              </c:pt>
              <c:pt idx="35">
                <c:v>92</c:v>
              </c:pt>
              <c:pt idx="36">
                <c:v>93</c:v>
              </c:pt>
              <c:pt idx="37">
                <c:v>94</c:v>
              </c:pt>
              <c:pt idx="38">
                <c:v>95</c:v>
              </c:pt>
              <c:pt idx="39">
                <c:v>96</c:v>
              </c:pt>
              <c:pt idx="40">
                <c:v>97</c:v>
              </c:pt>
              <c:pt idx="41">
                <c:v>98</c:v>
              </c:pt>
              <c:pt idx="42">
                <c:v>99</c:v>
              </c:pt>
              <c:pt idx="43">
                <c:v>0</c:v>
              </c:pt>
            </c:strLit>
          </c:cat>
          <c:val>
            <c:numLit>
              <c:formatCode>General</c:formatCode>
              <c:ptCount val="44"/>
              <c:pt idx="0">
                <c:v>0</c:v>
              </c:pt>
              <c:pt idx="3">
                <c:v>0</c:v>
              </c:pt>
              <c:pt idx="4">
                <c:v>14100</c:v>
              </c:pt>
              <c:pt idx="5">
                <c:v>16200</c:v>
              </c:pt>
              <c:pt idx="6">
                <c:v>18500</c:v>
              </c:pt>
              <c:pt idx="7">
                <c:v>20200</c:v>
              </c:pt>
              <c:pt idx="8">
                <c:v>24800</c:v>
              </c:pt>
              <c:pt idx="9">
                <c:v>27700</c:v>
              </c:pt>
              <c:pt idx="10">
                <c:v>57200</c:v>
              </c:pt>
              <c:pt idx="11">
                <c:v>63900</c:v>
              </c:pt>
              <c:pt idx="12">
                <c:v>75150</c:v>
              </c:pt>
              <c:pt idx="13">
                <c:v>78400</c:v>
              </c:pt>
              <c:pt idx="14">
                <c:v>82100</c:v>
              </c:pt>
              <c:pt idx="15">
                <c:v>82400</c:v>
              </c:pt>
              <c:pt idx="16">
                <c:v>90600</c:v>
              </c:pt>
              <c:pt idx="17">
                <c:v>94400</c:v>
              </c:pt>
              <c:pt idx="18">
                <c:v>97500</c:v>
              </c:pt>
              <c:pt idx="19">
                <c:v>96100</c:v>
              </c:pt>
              <c:pt idx="20">
                <c:v>92400</c:v>
              </c:pt>
              <c:pt idx="21">
                <c:v>96500</c:v>
              </c:pt>
              <c:pt idx="22">
                <c:v>95700</c:v>
              </c:pt>
              <c:pt idx="23">
                <c:v>99600</c:v>
              </c:pt>
              <c:pt idx="24">
                <c:v>98900</c:v>
              </c:pt>
              <c:pt idx="25">
                <c:v>104100</c:v>
              </c:pt>
              <c:pt idx="26">
                <c:v>101900</c:v>
              </c:pt>
              <c:pt idx="27">
                <c:v>101900</c:v>
              </c:pt>
              <c:pt idx="28">
                <c:v>103300</c:v>
              </c:pt>
              <c:pt idx="29">
                <c:v>110100</c:v>
              </c:pt>
              <c:pt idx="30">
                <c:v>114300</c:v>
              </c:pt>
              <c:pt idx="31">
                <c:v>118800</c:v>
              </c:pt>
              <c:pt idx="32">
                <c:v>123700</c:v>
              </c:pt>
              <c:pt idx="33">
                <c:v>126800</c:v>
              </c:pt>
              <c:pt idx="34">
                <c:v>120500</c:v>
              </c:pt>
              <c:pt idx="35">
                <c:v>127600</c:v>
              </c:pt>
              <c:pt idx="36">
                <c:v>125600</c:v>
              </c:pt>
              <c:pt idx="37">
                <c:v>121500</c:v>
              </c:pt>
              <c:pt idx="38">
                <c:v>125000</c:v>
              </c:pt>
              <c:pt idx="39">
                <c:v>126500</c:v>
              </c:pt>
              <c:pt idx="40">
                <c:v>126300</c:v>
              </c:pt>
              <c:pt idx="41">
                <c:v>128400</c:v>
              </c:pt>
              <c:pt idx="42">
                <c:v>131600</c:v>
              </c:pt>
              <c:pt idx="43">
                <c:v>133400</c:v>
              </c:pt>
            </c:numLit>
          </c:val>
          <c:extLst>
            <c:ext xmlns:c16="http://schemas.microsoft.com/office/drawing/2014/chart" uri="{C3380CC4-5D6E-409C-BE32-E72D297353CC}">
              <c16:uniqueId val="{00000000-6D49-48C9-9FB9-EF1C02DC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79456"/>
        <c:axId val="219781376"/>
      </c:barChart>
      <c:catAx>
        <c:axId val="21977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781376"/>
        <c:crosses val="autoZero"/>
        <c:auto val="0"/>
        <c:lblAlgn val="ctr"/>
        <c:lblOffset val="100"/>
        <c:tickLblSkip val="44"/>
        <c:tickMarkSkip val="1"/>
        <c:noMultiLvlLbl val="0"/>
      </c:catAx>
      <c:valAx>
        <c:axId val="21978137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ajon./vrk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9779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1" l="0.75" r="0.75" t="1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57440"/>
        <c:axId val="220158976"/>
      </c:barChart>
      <c:catAx>
        <c:axId val="220157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0158976"/>
        <c:crosses val="autoZero"/>
        <c:auto val="0"/>
        <c:lblAlgn val="ctr"/>
        <c:lblOffset val="100"/>
        <c:tickMarkSkip val="1"/>
        <c:noMultiLvlLbl val="0"/>
      </c:catAx>
      <c:valAx>
        <c:axId val="22015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0157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1" l="0.75" r="0.75" t="1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73824"/>
        <c:axId val="220175360"/>
      </c:barChart>
      <c:catAx>
        <c:axId val="2201738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0175360"/>
        <c:crosses val="autoZero"/>
        <c:auto val="0"/>
        <c:lblAlgn val="ctr"/>
        <c:lblOffset val="100"/>
        <c:tickMarkSkip val="1"/>
        <c:noMultiLvlLbl val="0"/>
      </c:catAx>
      <c:valAx>
        <c:axId val="22017536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0173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1" l="0.75" r="0.75" t="1" header="0.4921259845" footer="0.492125984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keskustan kehä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0"/>
              <c:pt idx="0">
                <c:v>61</c:v>
              </c:pt>
              <c:pt idx="1">
                <c:v>62</c:v>
              </c:pt>
              <c:pt idx="2">
                <c:v>63</c:v>
              </c:pt>
              <c:pt idx="3">
                <c:v>64</c:v>
              </c:pt>
              <c:pt idx="4">
                <c:v>65</c:v>
              </c:pt>
              <c:pt idx="5">
                <c:v>66</c:v>
              </c:pt>
              <c:pt idx="6">
                <c:v>67</c:v>
              </c:pt>
              <c:pt idx="7">
                <c:v>68</c:v>
              </c:pt>
              <c:pt idx="8">
                <c:v>69</c:v>
              </c:pt>
              <c:pt idx="9">
                <c:v>70</c:v>
              </c:pt>
              <c:pt idx="10">
                <c:v>71</c:v>
              </c:pt>
              <c:pt idx="11">
                <c:v>72</c:v>
              </c:pt>
              <c:pt idx="12">
                <c:v>73</c:v>
              </c:pt>
              <c:pt idx="13">
                <c:v>74</c:v>
              </c:pt>
              <c:pt idx="14">
                <c:v>75</c:v>
              </c:pt>
              <c:pt idx="15">
                <c:v>76</c:v>
              </c:pt>
              <c:pt idx="16">
                <c:v>77</c:v>
              </c:pt>
              <c:pt idx="17">
                <c:v>78</c:v>
              </c:pt>
              <c:pt idx="18">
                <c:v>79</c:v>
              </c:pt>
              <c:pt idx="19">
                <c:v>80</c:v>
              </c:pt>
              <c:pt idx="20">
                <c:v>81</c:v>
              </c:pt>
              <c:pt idx="21">
                <c:v>82</c:v>
              </c:pt>
              <c:pt idx="22">
                <c:v>83</c:v>
              </c:pt>
              <c:pt idx="23">
                <c:v>84</c:v>
              </c:pt>
              <c:pt idx="24">
                <c:v>85</c:v>
              </c:pt>
              <c:pt idx="25">
                <c:v>86</c:v>
              </c:pt>
              <c:pt idx="26">
                <c:v>87</c:v>
              </c:pt>
              <c:pt idx="27">
                <c:v>88</c:v>
              </c:pt>
              <c:pt idx="28">
                <c:v>89</c:v>
              </c:pt>
              <c:pt idx="29">
                <c:v>90</c:v>
              </c:pt>
              <c:pt idx="30">
                <c:v>91</c:v>
              </c:pt>
              <c:pt idx="31">
                <c:v>92</c:v>
              </c:pt>
              <c:pt idx="32">
                <c:v>93</c:v>
              </c:pt>
              <c:pt idx="33">
                <c:v>94</c:v>
              </c:pt>
              <c:pt idx="34">
                <c:v>95</c:v>
              </c:pt>
              <c:pt idx="35">
                <c:v>96</c:v>
              </c:pt>
              <c:pt idx="36">
                <c:v>97</c:v>
              </c:pt>
              <c:pt idx="37">
                <c:v>98</c:v>
              </c:pt>
              <c:pt idx="38">
                <c:v>99</c:v>
              </c:pt>
              <c:pt idx="39">
                <c:v>0</c:v>
              </c:pt>
            </c:numLit>
          </c:cat>
          <c:val>
            <c:numLit>
              <c:formatCode>General</c:formatCode>
              <c:ptCount val="40"/>
              <c:pt idx="0">
                <c:v>14100</c:v>
              </c:pt>
              <c:pt idx="1">
                <c:v>16200</c:v>
              </c:pt>
              <c:pt idx="2">
                <c:v>18500</c:v>
              </c:pt>
              <c:pt idx="3">
                <c:v>20200</c:v>
              </c:pt>
              <c:pt idx="4">
                <c:v>24800</c:v>
              </c:pt>
              <c:pt idx="5">
                <c:v>27700</c:v>
              </c:pt>
              <c:pt idx="6">
                <c:v>57200</c:v>
              </c:pt>
              <c:pt idx="7">
                <c:v>63900</c:v>
              </c:pt>
              <c:pt idx="8">
                <c:v>75150</c:v>
              </c:pt>
              <c:pt idx="9">
                <c:v>78400</c:v>
              </c:pt>
              <c:pt idx="10">
                <c:v>82100</c:v>
              </c:pt>
              <c:pt idx="11">
                <c:v>82400</c:v>
              </c:pt>
              <c:pt idx="12">
                <c:v>90600</c:v>
              </c:pt>
              <c:pt idx="13">
                <c:v>94400</c:v>
              </c:pt>
              <c:pt idx="14">
                <c:v>97500</c:v>
              </c:pt>
              <c:pt idx="15">
                <c:v>96100</c:v>
              </c:pt>
              <c:pt idx="16">
                <c:v>92400</c:v>
              </c:pt>
              <c:pt idx="17">
                <c:v>96500</c:v>
              </c:pt>
              <c:pt idx="18">
                <c:v>95700</c:v>
              </c:pt>
              <c:pt idx="19">
                <c:v>99600</c:v>
              </c:pt>
              <c:pt idx="20">
                <c:v>98900</c:v>
              </c:pt>
              <c:pt idx="21">
                <c:v>104100</c:v>
              </c:pt>
              <c:pt idx="22">
                <c:v>101900</c:v>
              </c:pt>
              <c:pt idx="23">
                <c:v>101900</c:v>
              </c:pt>
              <c:pt idx="24">
                <c:v>103300</c:v>
              </c:pt>
              <c:pt idx="25">
                <c:v>110100</c:v>
              </c:pt>
              <c:pt idx="26">
                <c:v>114300</c:v>
              </c:pt>
              <c:pt idx="27">
                <c:v>118800</c:v>
              </c:pt>
              <c:pt idx="28">
                <c:v>123700</c:v>
              </c:pt>
              <c:pt idx="29">
                <c:v>126800</c:v>
              </c:pt>
              <c:pt idx="30">
                <c:v>120500</c:v>
              </c:pt>
              <c:pt idx="31">
                <c:v>127600</c:v>
              </c:pt>
              <c:pt idx="32">
                <c:v>125600</c:v>
              </c:pt>
              <c:pt idx="33">
                <c:v>121500</c:v>
              </c:pt>
              <c:pt idx="34">
                <c:v>125000</c:v>
              </c:pt>
              <c:pt idx="35">
                <c:v>126500</c:v>
              </c:pt>
              <c:pt idx="36">
                <c:v>126300</c:v>
              </c:pt>
              <c:pt idx="37">
                <c:v>128400</c:v>
              </c:pt>
              <c:pt idx="38">
                <c:v>131600</c:v>
              </c:pt>
              <c:pt idx="39">
                <c:v>133400</c:v>
              </c:pt>
            </c:numLit>
          </c:val>
          <c:extLst>
            <c:ext xmlns:c16="http://schemas.microsoft.com/office/drawing/2014/chart" uri="{C3380CC4-5D6E-409C-BE32-E72D297353CC}">
              <c16:uniqueId val="{00000000-2A7E-4CD5-AAFC-822929329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18112"/>
        <c:axId val="220624384"/>
      </c:barChart>
      <c:catAx>
        <c:axId val="22061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0624384"/>
        <c:crosses val="autoZero"/>
        <c:auto val="0"/>
        <c:lblAlgn val="ctr"/>
        <c:lblOffset val="100"/>
        <c:tickLblSkip val="40"/>
        <c:tickMarkSkip val="1"/>
        <c:noMultiLvlLbl val="0"/>
      </c:catAx>
      <c:valAx>
        <c:axId val="220624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ajon./vrk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0618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&amp;A</c:oddHeader>
      <c:oddFooter>Sivu &amp;P</c:oddFooter>
    </c:headerFooter>
    <c:pageMargins b="1" l="0.75" r="0.75" t="1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chart" Target="../charts/chart23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Relationship Id="rId1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76200</xdr:rowOff>
    </xdr:from>
    <xdr:to>
      <xdr:col>1</xdr:col>
      <xdr:colOff>0</xdr:colOff>
      <xdr:row>24</xdr:row>
      <xdr:rowOff>152400</xdr:rowOff>
    </xdr:to>
    <xdr:graphicFrame macro="">
      <xdr:nvGraphicFramePr>
        <xdr:cNvPr id="1477" name="Chart 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76200</xdr:rowOff>
    </xdr:from>
    <xdr:to>
      <xdr:col>1</xdr:col>
      <xdr:colOff>0</xdr:colOff>
      <xdr:row>26</xdr:row>
      <xdr:rowOff>104775</xdr:rowOff>
    </xdr:to>
    <xdr:graphicFrame macro="">
      <xdr:nvGraphicFramePr>
        <xdr:cNvPr id="1478" name="Chart 2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</xdr:row>
      <xdr:rowOff>95250</xdr:rowOff>
    </xdr:from>
    <xdr:to>
      <xdr:col>1</xdr:col>
      <xdr:colOff>0</xdr:colOff>
      <xdr:row>21</xdr:row>
      <xdr:rowOff>123825</xdr:rowOff>
    </xdr:to>
    <xdr:graphicFrame macro="">
      <xdr:nvGraphicFramePr>
        <xdr:cNvPr id="1479" name="Chart 3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21</xdr:row>
      <xdr:rowOff>38100</xdr:rowOff>
    </xdr:from>
    <xdr:to>
      <xdr:col>1</xdr:col>
      <xdr:colOff>0</xdr:colOff>
      <xdr:row>21</xdr:row>
      <xdr:rowOff>133350</xdr:rowOff>
    </xdr:to>
    <xdr:graphicFrame macro="">
      <xdr:nvGraphicFramePr>
        <xdr:cNvPr id="1480" name="Chart 4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1481" name="Chart 5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1482" name="Chart 6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76200</xdr:rowOff>
    </xdr:from>
    <xdr:to>
      <xdr:col>1</xdr:col>
      <xdr:colOff>0</xdr:colOff>
      <xdr:row>51</xdr:row>
      <xdr:rowOff>152400</xdr:rowOff>
    </xdr:to>
    <xdr:graphicFrame macro="">
      <xdr:nvGraphicFramePr>
        <xdr:cNvPr id="1483" name="Chart 7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53</xdr:row>
      <xdr:rowOff>76200</xdr:rowOff>
    </xdr:from>
    <xdr:to>
      <xdr:col>1</xdr:col>
      <xdr:colOff>0</xdr:colOff>
      <xdr:row>53</xdr:row>
      <xdr:rowOff>104775</xdr:rowOff>
    </xdr:to>
    <xdr:graphicFrame macro="">
      <xdr:nvGraphicFramePr>
        <xdr:cNvPr id="1484" name="Chart 8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48</xdr:row>
      <xdr:rowOff>95250</xdr:rowOff>
    </xdr:from>
    <xdr:to>
      <xdr:col>1</xdr:col>
      <xdr:colOff>0</xdr:colOff>
      <xdr:row>48</xdr:row>
      <xdr:rowOff>123825</xdr:rowOff>
    </xdr:to>
    <xdr:graphicFrame macro="">
      <xdr:nvGraphicFramePr>
        <xdr:cNvPr id="1485" name="Chart 9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48</xdr:row>
      <xdr:rowOff>38100</xdr:rowOff>
    </xdr:from>
    <xdr:to>
      <xdr:col>1</xdr:col>
      <xdr:colOff>0</xdr:colOff>
      <xdr:row>48</xdr:row>
      <xdr:rowOff>133350</xdr:rowOff>
    </xdr:to>
    <xdr:graphicFrame macro="">
      <xdr:nvGraphicFramePr>
        <xdr:cNvPr id="1486" name="Chart 10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114300</xdr:rowOff>
        </xdr:from>
        <xdr:to>
          <xdr:col>2</xdr:col>
          <xdr:colOff>133350</xdr:colOff>
          <xdr:row>21</xdr:row>
          <xdr:rowOff>133350</xdr:rowOff>
        </xdr:to>
        <xdr:sp macro="" textlink="">
          <xdr:nvSpPr>
            <xdr:cNvPr id="1064" name="Labe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76200</xdr:rowOff>
        </xdr:from>
        <xdr:to>
          <xdr:col>2</xdr:col>
          <xdr:colOff>133350</xdr:colOff>
          <xdr:row>2</xdr:row>
          <xdr:rowOff>95250</xdr:rowOff>
        </xdr:to>
        <xdr:sp macro="" textlink="">
          <xdr:nvSpPr>
            <xdr:cNvPr id="1065" name="Labe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48</xdr:row>
          <xdr:rowOff>133350</xdr:rowOff>
        </xdr:from>
        <xdr:to>
          <xdr:col>2</xdr:col>
          <xdr:colOff>133350</xdr:colOff>
          <xdr:row>48</xdr:row>
          <xdr:rowOff>133350</xdr:rowOff>
        </xdr:to>
        <xdr:sp macro="" textlink="">
          <xdr:nvSpPr>
            <xdr:cNvPr id="1066" name="Labe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20</xdr:row>
          <xdr:rowOff>114300</xdr:rowOff>
        </xdr:from>
        <xdr:to>
          <xdr:col>1</xdr:col>
          <xdr:colOff>133350</xdr:colOff>
          <xdr:row>20</xdr:row>
          <xdr:rowOff>133350</xdr:rowOff>
        </xdr:to>
        <xdr:sp macro="" textlink="">
          <xdr:nvSpPr>
            <xdr:cNvPr id="5121" name="Labe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</xdr:row>
          <xdr:rowOff>76200</xdr:rowOff>
        </xdr:from>
        <xdr:to>
          <xdr:col>1</xdr:col>
          <xdr:colOff>133350</xdr:colOff>
          <xdr:row>1</xdr:row>
          <xdr:rowOff>95250</xdr:rowOff>
        </xdr:to>
        <xdr:sp macro="" textlink="">
          <xdr:nvSpPr>
            <xdr:cNvPr id="5122" name="Labe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0.3486</cdr:x>
      <cdr:y>0.0906</cdr:y>
    </cdr:from>
    <cdr:to>
      <cdr:x>0.3486</cdr:x>
      <cdr:y>0.0906</cdr:y>
    </cdr:to>
    <cdr:sp macro="" textlink="">
      <cdr:nvSpPr>
        <cdr:cNvPr id="2049" name="Teksti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845" y="6962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0.44931</cdr:x>
      <cdr:y>0.14586</cdr:y>
    </cdr:from>
    <cdr:to>
      <cdr:x>0.44931</cdr:x>
      <cdr:y>0.14586</cdr:y>
    </cdr:to>
    <cdr:sp macro="" textlink="">
      <cdr:nvSpPr>
        <cdr:cNvPr id="2050" name="Teksti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14" y="1101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051" name="Teksti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528093" y="-82534"/>
          <a:ext cx="1056187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moottoriajoneuvot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0.3486</cdr:x>
      <cdr:y>0.0906</cdr:y>
    </cdr:from>
    <cdr:to>
      <cdr:x>0.3486</cdr:x>
      <cdr:y>0.0906</cdr:y>
    </cdr:to>
    <cdr:sp macro="" textlink="">
      <cdr:nvSpPr>
        <cdr:cNvPr id="5121" name="Teksti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845" y="6962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0.44931</cdr:x>
      <cdr:y>0.14651</cdr:y>
    </cdr:from>
    <cdr:to>
      <cdr:x>0.44931</cdr:x>
      <cdr:y>0.14651</cdr:y>
    </cdr:to>
    <cdr:sp macro="" textlink="">
      <cdr:nvSpPr>
        <cdr:cNvPr id="5122" name="Teksti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14" y="1106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123" name="Teksti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528093" y="-82534"/>
          <a:ext cx="1056187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moottoriajoneuvot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</xdr:rowOff>
    </xdr:from>
    <xdr:to>
      <xdr:col>21</xdr:col>
      <xdr:colOff>28575</xdr:colOff>
      <xdr:row>20</xdr:row>
      <xdr:rowOff>85725</xdr:rowOff>
    </xdr:to>
    <xdr:graphicFrame macro="">
      <xdr:nvGraphicFramePr>
        <xdr:cNvPr id="7767" name="Chart 10">
          <a:extLst>
            <a:ext uri="{FF2B5EF4-FFF2-40B4-BE49-F238E27FC236}">
              <a16:creationId xmlns:a16="http://schemas.microsoft.com/office/drawing/2014/main" id="{00000000-0008-0000-0100-000057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63</xdr:row>
      <xdr:rowOff>66675</xdr:rowOff>
    </xdr:from>
    <xdr:to>
      <xdr:col>20</xdr:col>
      <xdr:colOff>440306</xdr:colOff>
      <xdr:row>89</xdr:row>
      <xdr:rowOff>9525</xdr:rowOff>
    </xdr:to>
    <xdr:graphicFrame macro="">
      <xdr:nvGraphicFramePr>
        <xdr:cNvPr id="7768" name="Chart 11">
          <a:extLst>
            <a:ext uri="{FF2B5EF4-FFF2-40B4-BE49-F238E27FC236}">
              <a16:creationId xmlns:a16="http://schemas.microsoft.com/office/drawing/2014/main" id="{00000000-0008-0000-0100-000058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89</xdr:row>
      <xdr:rowOff>85725</xdr:rowOff>
    </xdr:from>
    <xdr:to>
      <xdr:col>23</xdr:col>
      <xdr:colOff>285750</xdr:colOff>
      <xdr:row>109</xdr:row>
      <xdr:rowOff>38100</xdr:rowOff>
    </xdr:to>
    <xdr:graphicFrame macro="">
      <xdr:nvGraphicFramePr>
        <xdr:cNvPr id="7769" name="Chart 12">
          <a:extLst>
            <a:ext uri="{FF2B5EF4-FFF2-40B4-BE49-F238E27FC236}">
              <a16:creationId xmlns:a16="http://schemas.microsoft.com/office/drawing/2014/main" id="{00000000-0008-0000-0100-000059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111</xdr:row>
      <xdr:rowOff>0</xdr:rowOff>
    </xdr:from>
    <xdr:to>
      <xdr:col>15</xdr:col>
      <xdr:colOff>228600</xdr:colOff>
      <xdr:row>133</xdr:row>
      <xdr:rowOff>0</xdr:rowOff>
    </xdr:to>
    <xdr:graphicFrame macro="">
      <xdr:nvGraphicFramePr>
        <xdr:cNvPr id="7770" name="Chart 13">
          <a:extLst>
            <a:ext uri="{FF2B5EF4-FFF2-40B4-BE49-F238E27FC236}">
              <a16:creationId xmlns:a16="http://schemas.microsoft.com/office/drawing/2014/main" id="{00000000-0008-0000-0100-00005A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141</xdr:row>
      <xdr:rowOff>47625</xdr:rowOff>
    </xdr:from>
    <xdr:to>
      <xdr:col>23</xdr:col>
      <xdr:colOff>28575</xdr:colOff>
      <xdr:row>163</xdr:row>
      <xdr:rowOff>9525</xdr:rowOff>
    </xdr:to>
    <xdr:graphicFrame macro="">
      <xdr:nvGraphicFramePr>
        <xdr:cNvPr id="7771" name="Chart 14">
          <a:extLst>
            <a:ext uri="{FF2B5EF4-FFF2-40B4-BE49-F238E27FC236}">
              <a16:creationId xmlns:a16="http://schemas.microsoft.com/office/drawing/2014/main" id="{00000000-0008-0000-0100-00005B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163</xdr:row>
      <xdr:rowOff>95250</xdr:rowOff>
    </xdr:from>
    <xdr:to>
      <xdr:col>16</xdr:col>
      <xdr:colOff>180975</xdr:colOff>
      <xdr:row>189</xdr:row>
      <xdr:rowOff>114300</xdr:rowOff>
    </xdr:to>
    <xdr:graphicFrame macro="">
      <xdr:nvGraphicFramePr>
        <xdr:cNvPr id="7772" name="Chart 15">
          <a:extLst>
            <a:ext uri="{FF2B5EF4-FFF2-40B4-BE49-F238E27FC236}">
              <a16:creationId xmlns:a16="http://schemas.microsoft.com/office/drawing/2014/main" id="{00000000-0008-0000-0100-00005C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190</xdr:row>
      <xdr:rowOff>0</xdr:rowOff>
    </xdr:from>
    <xdr:to>
      <xdr:col>16</xdr:col>
      <xdr:colOff>176893</xdr:colOff>
      <xdr:row>214</xdr:row>
      <xdr:rowOff>0</xdr:rowOff>
    </xdr:to>
    <xdr:graphicFrame macro="">
      <xdr:nvGraphicFramePr>
        <xdr:cNvPr id="7773" name="Chart 16">
          <a:extLst>
            <a:ext uri="{FF2B5EF4-FFF2-40B4-BE49-F238E27FC236}">
              <a16:creationId xmlns:a16="http://schemas.microsoft.com/office/drawing/2014/main" id="{00000000-0008-0000-0100-00005D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95250</xdr:colOff>
      <xdr:row>214</xdr:row>
      <xdr:rowOff>57150</xdr:rowOff>
    </xdr:from>
    <xdr:to>
      <xdr:col>16</xdr:col>
      <xdr:colOff>200025</xdr:colOff>
      <xdr:row>234</xdr:row>
      <xdr:rowOff>9525</xdr:rowOff>
    </xdr:to>
    <xdr:graphicFrame macro="">
      <xdr:nvGraphicFramePr>
        <xdr:cNvPr id="7774" name="Chart 17">
          <a:extLst>
            <a:ext uri="{FF2B5EF4-FFF2-40B4-BE49-F238E27FC236}">
              <a16:creationId xmlns:a16="http://schemas.microsoft.com/office/drawing/2014/main" id="{00000000-0008-0000-0100-00005E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234</xdr:row>
      <xdr:rowOff>76200</xdr:rowOff>
    </xdr:from>
    <xdr:to>
      <xdr:col>12</xdr:col>
      <xdr:colOff>114300</xdr:colOff>
      <xdr:row>256</xdr:row>
      <xdr:rowOff>66675</xdr:rowOff>
    </xdr:to>
    <xdr:graphicFrame macro="">
      <xdr:nvGraphicFramePr>
        <xdr:cNvPr id="7775" name="Chart 18">
          <a:extLst>
            <a:ext uri="{FF2B5EF4-FFF2-40B4-BE49-F238E27FC236}">
              <a16:creationId xmlns:a16="http://schemas.microsoft.com/office/drawing/2014/main" id="{00000000-0008-0000-0100-00005F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257</xdr:row>
      <xdr:rowOff>9525</xdr:rowOff>
    </xdr:from>
    <xdr:to>
      <xdr:col>12</xdr:col>
      <xdr:colOff>123825</xdr:colOff>
      <xdr:row>277</xdr:row>
      <xdr:rowOff>28575</xdr:rowOff>
    </xdr:to>
    <xdr:graphicFrame macro="">
      <xdr:nvGraphicFramePr>
        <xdr:cNvPr id="7776" name="Chart 19">
          <a:extLst>
            <a:ext uri="{FF2B5EF4-FFF2-40B4-BE49-F238E27FC236}">
              <a16:creationId xmlns:a16="http://schemas.microsoft.com/office/drawing/2014/main" id="{00000000-0008-0000-0100-000060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22</xdr:row>
      <xdr:rowOff>9524</xdr:rowOff>
    </xdr:from>
    <xdr:to>
      <xdr:col>21</xdr:col>
      <xdr:colOff>27214</xdr:colOff>
      <xdr:row>41</xdr:row>
      <xdr:rowOff>95249</xdr:rowOff>
    </xdr:to>
    <xdr:graphicFrame macro="">
      <xdr:nvGraphicFramePr>
        <xdr:cNvPr id="7777" name="Chart 21">
          <a:extLst>
            <a:ext uri="{FF2B5EF4-FFF2-40B4-BE49-F238E27FC236}">
              <a16:creationId xmlns:a16="http://schemas.microsoft.com/office/drawing/2014/main" id="{00000000-0008-0000-0100-000061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95250</xdr:colOff>
      <xdr:row>277</xdr:row>
      <xdr:rowOff>104775</xdr:rowOff>
    </xdr:from>
    <xdr:to>
      <xdr:col>12</xdr:col>
      <xdr:colOff>104776</xdr:colOff>
      <xdr:row>296</xdr:row>
      <xdr:rowOff>95250</xdr:rowOff>
    </xdr:to>
    <xdr:graphicFrame macro="">
      <xdr:nvGraphicFramePr>
        <xdr:cNvPr id="7778" name="Chart 23">
          <a:extLst>
            <a:ext uri="{FF2B5EF4-FFF2-40B4-BE49-F238E27FC236}">
              <a16:creationId xmlns:a16="http://schemas.microsoft.com/office/drawing/2014/main" id="{00000000-0008-0000-0100-000062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593066</xdr:colOff>
      <xdr:row>290</xdr:row>
      <xdr:rowOff>114300</xdr:rowOff>
    </xdr:from>
    <xdr:to>
      <xdr:col>11</xdr:col>
      <xdr:colOff>409575</xdr:colOff>
      <xdr:row>291</xdr:row>
      <xdr:rowOff>152760</xdr:rowOff>
    </xdr:to>
    <xdr:sp macro="" textlink="">
      <xdr:nvSpPr>
        <xdr:cNvPr id="7192" name="Text Box 24">
          <a:extLst>
            <a:ext uri="{FF2B5EF4-FFF2-40B4-BE49-F238E27FC236}">
              <a16:creationId xmlns:a16="http://schemas.microsoft.com/office/drawing/2014/main" id="{00000000-0008-0000-0100-0000181C0000}"/>
            </a:ext>
          </a:extLst>
        </xdr:cNvPr>
        <xdr:cNvSpPr txBox="1">
          <a:spLocks noChangeArrowheads="1"/>
        </xdr:cNvSpPr>
      </xdr:nvSpPr>
      <xdr:spPr bwMode="auto">
        <a:xfrm>
          <a:off x="5481368" y="47020432"/>
          <a:ext cx="1649622" cy="200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ctr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vuoden 1980 liikenne=1.00</a:t>
          </a:r>
        </a:p>
      </xdr:txBody>
    </xdr:sp>
    <xdr:clientData/>
  </xdr:twoCellAnchor>
  <xdr:twoCellAnchor>
    <xdr:from>
      <xdr:col>0</xdr:col>
      <xdr:colOff>95250</xdr:colOff>
      <xdr:row>43</xdr:row>
      <xdr:rowOff>47625</xdr:rowOff>
    </xdr:from>
    <xdr:to>
      <xdr:col>20</xdr:col>
      <xdr:colOff>428625</xdr:colOff>
      <xdr:row>62</xdr:row>
      <xdr:rowOff>123825</xdr:rowOff>
    </xdr:to>
    <xdr:graphicFrame macro="">
      <xdr:nvGraphicFramePr>
        <xdr:cNvPr id="7780" name="Chart 20">
          <a:extLst>
            <a:ext uri="{FF2B5EF4-FFF2-40B4-BE49-F238E27FC236}">
              <a16:creationId xmlns:a16="http://schemas.microsoft.com/office/drawing/2014/main" id="{00000000-0008-0000-0100-000064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85725</xdr:colOff>
      <xdr:row>297</xdr:row>
      <xdr:rowOff>104775</xdr:rowOff>
    </xdr:from>
    <xdr:to>
      <xdr:col>12</xdr:col>
      <xdr:colOff>114300</xdr:colOff>
      <xdr:row>315</xdr:row>
      <xdr:rowOff>85725</xdr:rowOff>
    </xdr:to>
    <xdr:graphicFrame macro="">
      <xdr:nvGraphicFramePr>
        <xdr:cNvPr id="19" name="Chart 2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0.73065</cdr:x>
      <cdr:y>0.72807</cdr:y>
    </cdr:from>
    <cdr:to>
      <cdr:x>0.95469</cdr:x>
      <cdr:y>0.79727</cdr:y>
    </cdr:to>
    <cdr:sp macro="" textlink="">
      <cdr:nvSpPr>
        <cdr:cNvPr id="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750" y="2108200"/>
          <a:ext cx="1645309" cy="2003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36000" tIns="36000" rIns="36000" bIns="3600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vuoden 1980 liikenne=1.00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26</xdr:row>
      <xdr:rowOff>38100</xdr:rowOff>
    </xdr:from>
    <xdr:to>
      <xdr:col>15</xdr:col>
      <xdr:colOff>390525</xdr:colOff>
      <xdr:row>50</xdr:row>
      <xdr:rowOff>85725</xdr:rowOff>
    </xdr:to>
    <xdr:graphicFrame macro="">
      <xdr:nvGraphicFramePr>
        <xdr:cNvPr id="9301" name="Chart 1">
          <a:extLst>
            <a:ext uri="{FF2B5EF4-FFF2-40B4-BE49-F238E27FC236}">
              <a16:creationId xmlns:a16="http://schemas.microsoft.com/office/drawing/2014/main" id="{00000000-0008-0000-0200-00005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</xdr:row>
      <xdr:rowOff>76200</xdr:rowOff>
    </xdr:from>
    <xdr:to>
      <xdr:col>15</xdr:col>
      <xdr:colOff>409575</xdr:colOff>
      <xdr:row>25</xdr:row>
      <xdr:rowOff>114300</xdr:rowOff>
    </xdr:to>
    <xdr:graphicFrame macro="">
      <xdr:nvGraphicFramePr>
        <xdr:cNvPr id="9302" name="Chart 2">
          <a:extLst>
            <a:ext uri="{FF2B5EF4-FFF2-40B4-BE49-F238E27FC236}">
              <a16:creationId xmlns:a16="http://schemas.microsoft.com/office/drawing/2014/main" id="{00000000-0008-0000-0200-00005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128866</xdr:colOff>
      <xdr:row>51</xdr:row>
      <xdr:rowOff>73958</xdr:rowOff>
    </xdr:from>
    <xdr:to>
      <xdr:col>10</xdr:col>
      <xdr:colOff>571500</xdr:colOff>
      <xdr:row>77</xdr:row>
      <xdr:rowOff>67234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52</xdr:row>
      <xdr:rowOff>0</xdr:rowOff>
    </xdr:from>
    <xdr:to>
      <xdr:col>23</xdr:col>
      <xdr:colOff>371197</xdr:colOff>
      <xdr:row>77</xdr:row>
      <xdr:rowOff>159964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52</xdr:row>
      <xdr:rowOff>0</xdr:rowOff>
    </xdr:from>
    <xdr:to>
      <xdr:col>35</xdr:col>
      <xdr:colOff>371197</xdr:colOff>
      <xdr:row>77</xdr:row>
      <xdr:rowOff>159964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0.07418</cdr:x>
      <cdr:y>0.31481</cdr:y>
    </cdr:from>
    <cdr:to>
      <cdr:x>0.97792</cdr:x>
      <cdr:y>0.31481</cdr:y>
    </cdr:to>
    <cdr:cxnSp macro="">
      <cdr:nvCxnSpPr>
        <cdr:cNvPr id="3" name="Suora yhdysviiva 2">
          <a:extLst xmlns:a="http://schemas.openxmlformats.org/drawingml/2006/main">
            <a:ext uri="{FF2B5EF4-FFF2-40B4-BE49-F238E27FC236}">
              <a16:creationId xmlns:a16="http://schemas.microsoft.com/office/drawing/2014/main" id="{D54DDE20-21CC-4ED6-90E6-599ED4F3FE28}"/>
            </a:ext>
          </a:extLst>
        </cdr:cNvPr>
        <cdr:cNvCxnSpPr/>
      </cdr:nvCxnSpPr>
      <cdr:spPr bwMode="auto">
        <a:xfrm xmlns:a="http://schemas.openxmlformats.org/drawingml/2006/main">
          <a:off x="522996" y="1362241"/>
          <a:ext cx="6371912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0.0556</cdr:x>
      <cdr:y>0.62298</cdr:y>
    </cdr:from>
    <cdr:to>
      <cdr:x>0.95934</cdr:x>
      <cdr:y>0.62298</cdr:y>
    </cdr:to>
    <cdr:cxnSp macro="">
      <cdr:nvCxnSpPr>
        <cdr:cNvPr id="3" name="Suora yhdysviiva 2">
          <a:extLst xmlns:a="http://schemas.openxmlformats.org/drawingml/2006/main">
            <a:ext uri="{FF2B5EF4-FFF2-40B4-BE49-F238E27FC236}">
              <a16:creationId xmlns:a16="http://schemas.microsoft.com/office/drawing/2014/main" id="{D54DDE20-21CC-4ED6-90E6-599ED4F3FE28}"/>
            </a:ext>
          </a:extLst>
        </cdr:cNvPr>
        <cdr:cNvCxnSpPr/>
      </cdr:nvCxnSpPr>
      <cdr:spPr bwMode="auto">
        <a:xfrm xmlns:a="http://schemas.openxmlformats.org/drawingml/2006/main">
          <a:off x="392027" y="2695742"/>
          <a:ext cx="6371912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0.07249</cdr:x>
      <cdr:y>0.34783</cdr:y>
    </cdr:from>
    <cdr:to>
      <cdr:x>0.97623</cdr:x>
      <cdr:y>0.34783</cdr:y>
    </cdr:to>
    <cdr:cxnSp macro="">
      <cdr:nvCxnSpPr>
        <cdr:cNvPr id="3" name="Suora yhdysviiva 2">
          <a:extLst xmlns:a="http://schemas.openxmlformats.org/drawingml/2006/main">
            <a:ext uri="{FF2B5EF4-FFF2-40B4-BE49-F238E27FC236}">
              <a16:creationId xmlns:a16="http://schemas.microsoft.com/office/drawing/2014/main" id="{D54DDE20-21CC-4ED6-90E6-599ED4F3FE28}"/>
            </a:ext>
          </a:extLst>
        </cdr:cNvPr>
        <cdr:cNvCxnSpPr/>
      </cdr:nvCxnSpPr>
      <cdr:spPr bwMode="auto">
        <a:xfrm xmlns:a="http://schemas.openxmlformats.org/drawingml/2006/main">
          <a:off x="511108" y="1505104"/>
          <a:ext cx="6371912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Erkki Kauppinen" id="{92A02CFC-94C5-4DF7-8530-010A43784DDA}" userId="S::erkki.kauppinen@ramboll.fi::9fe93e07-58d1-45a8-a3fd-e7606663b305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63" dT="2021-10-07T10:47:16.34" personId="{92A02CFC-94C5-4DF7-8530-010A43784DDA}" id="{C490C11A-6241-4B59-B4FA-3FA657950445}">
    <text>Liila data 21.9.2021 Ainolanpuiston piste</text>
  </threadedComment>
  <threadedComment ref="Y63" dT="2021-10-06T13:51:42.34" personId="{92A02CFC-94C5-4DF7-8530-010A43784DDA}" id="{EECC6F79-34D1-4874-B799-420DC09BE919}">
    <text>Liila-data 21.9.2021</text>
  </threadedComment>
  <threadedComment ref="AC63" dT="2021-10-06T13:49:43.28" personId="{92A02CFC-94C5-4DF7-8530-010A43784DDA}" id="{3C74CD4F-E1CB-41B9-B577-43B2AA7D8CC4}">
    <text>Liila-data 21.9.2021</text>
  </threadedComment>
  <threadedComment ref="AP63" dT="2021-10-07T10:50:04.69" personId="{92A02CFC-94C5-4DF7-8530-010A43784DDA}" id="{FC95AA67-ED8E-4103-902A-73282070DA48}">
    <text>Liila data 21.9.2021 Ainolanpuiston piste</text>
  </threadedComment>
  <threadedComment ref="AQ63" dT="2021-10-06T13:51:56.71" personId="{92A02CFC-94C5-4DF7-8530-010A43784DDA}" id="{342E7726-3B40-43EE-A692-E0B1A99089F6}">
    <text>Liila-data 21.9.2021</text>
  </threadedComment>
  <threadedComment ref="AU63" dT="2021-10-06T13:51:27.60" personId="{92A02CFC-94C5-4DF7-8530-010A43784DDA}" id="{15112337-2361-4E31-983E-270522182D5E}">
    <text>Liila-data 21.9.2021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BR77"/>
  <sheetViews>
    <sheetView tabSelected="1" zoomScaleNormal="100" zoomScaleSheetLayoutView="75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L65" sqref="L65"/>
    </sheetView>
  </sheetViews>
  <sheetFormatPr defaultRowHeight="12.5" x14ac:dyDescent="0.25"/>
  <cols>
    <col min="1" max="1" width="6.26953125" bestFit="1" customWidth="1"/>
    <col min="2" max="2" width="7.453125" customWidth="1"/>
    <col min="3" max="3" width="11.26953125" customWidth="1"/>
    <col min="4" max="6" width="7.7265625" customWidth="1"/>
    <col min="7" max="7" width="8" bestFit="1" customWidth="1"/>
    <col min="8" max="8" width="11.54296875" bestFit="1" customWidth="1"/>
    <col min="9" max="9" width="7.7265625" bestFit="1" customWidth="1"/>
    <col min="10" max="10" width="10.7265625" bestFit="1" customWidth="1"/>
    <col min="11" max="11" width="9.453125" bestFit="1" customWidth="1"/>
    <col min="12" max="12" width="9.453125" customWidth="1"/>
    <col min="13" max="13" width="8.26953125" bestFit="1" customWidth="1"/>
    <col min="14" max="14" width="7.7265625" bestFit="1" customWidth="1"/>
    <col min="15" max="15" width="7" customWidth="1"/>
    <col min="16" max="16" width="6.26953125" bestFit="1" customWidth="1"/>
    <col min="17" max="17" width="7.7265625" bestFit="1" customWidth="1"/>
    <col min="18" max="18" width="8" bestFit="1" customWidth="1"/>
    <col min="19" max="19" width="9.7265625" bestFit="1" customWidth="1"/>
    <col min="20" max="20" width="7.7265625" customWidth="1"/>
    <col min="21" max="21" width="8.453125" bestFit="1" customWidth="1"/>
    <col min="22" max="22" width="9.453125" bestFit="1" customWidth="1"/>
    <col min="24" max="24" width="7.54296875" bestFit="1" customWidth="1"/>
    <col min="25" max="25" width="8.54296875" bestFit="1" customWidth="1"/>
    <col min="26" max="26" width="9.26953125" customWidth="1"/>
    <col min="27" max="27" width="8.26953125" bestFit="1" customWidth="1"/>
    <col min="28" max="29" width="8.26953125" customWidth="1"/>
    <col min="30" max="31" width="8.54296875" bestFit="1" customWidth="1"/>
    <col min="32" max="32" width="7.453125" bestFit="1" customWidth="1"/>
    <col min="33" max="33" width="7.26953125" customWidth="1"/>
    <col min="34" max="34" width="6.26953125" bestFit="1" customWidth="1"/>
    <col min="35" max="35" width="7.7265625" bestFit="1" customWidth="1"/>
    <col min="36" max="36" width="8" bestFit="1" customWidth="1"/>
    <col min="37" max="37" width="9.7265625" bestFit="1" customWidth="1"/>
    <col min="38" max="38" width="7.26953125" bestFit="1" customWidth="1"/>
    <col min="39" max="39" width="8.453125" bestFit="1" customWidth="1"/>
    <col min="40" max="40" width="9.453125" bestFit="1" customWidth="1"/>
    <col min="41" max="41" width="9" bestFit="1" customWidth="1"/>
    <col min="42" max="42" width="7.54296875" bestFit="1" customWidth="1"/>
    <col min="43" max="43" width="8.54296875" bestFit="1" customWidth="1"/>
    <col min="45" max="45" width="8.26953125" bestFit="1" customWidth="1"/>
    <col min="46" max="47" width="8.26953125" customWidth="1"/>
    <col min="48" max="48" width="8.26953125" bestFit="1" customWidth="1"/>
    <col min="49" max="49" width="7.7265625" customWidth="1"/>
    <col min="50" max="50" width="7.453125" bestFit="1" customWidth="1"/>
    <col min="54" max="54" width="14.7265625" customWidth="1"/>
    <col min="57" max="57" width="12.26953125" customWidth="1"/>
  </cols>
  <sheetData>
    <row r="1" spans="1:70" ht="23.25" customHeight="1" thickBot="1" x14ac:dyDescent="0.4">
      <c r="A1" s="8" t="s">
        <v>0</v>
      </c>
      <c r="B1" s="9" t="s">
        <v>7</v>
      </c>
      <c r="C1" s="10"/>
      <c r="D1" s="10"/>
      <c r="E1" s="10"/>
      <c r="F1" s="10"/>
      <c r="G1" s="10"/>
      <c r="H1" s="10"/>
      <c r="I1" s="10"/>
      <c r="J1" s="10"/>
      <c r="K1" s="10"/>
      <c r="L1" s="67"/>
      <c r="M1" s="11" t="s">
        <v>12</v>
      </c>
      <c r="N1" s="11" t="s">
        <v>12</v>
      </c>
      <c r="O1" s="12" t="s">
        <v>6</v>
      </c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30"/>
      <c r="AC1" s="30"/>
      <c r="AD1" s="17" t="s">
        <v>3</v>
      </c>
      <c r="AE1" s="17" t="s">
        <v>3</v>
      </c>
      <c r="AF1" s="14"/>
      <c r="AG1" s="15" t="s">
        <v>11</v>
      </c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31"/>
      <c r="AU1" s="31"/>
      <c r="AV1" s="24" t="s">
        <v>31</v>
      </c>
      <c r="AW1" s="24" t="s">
        <v>31</v>
      </c>
      <c r="AX1" s="25"/>
      <c r="AZ1" s="2" t="s">
        <v>37</v>
      </c>
      <c r="BB1" s="21" t="s">
        <v>36</v>
      </c>
      <c r="BC1" s="18">
        <f>+$N$22</f>
        <v>58800</v>
      </c>
      <c r="BD1" s="18">
        <f>+$AE$22</f>
        <v>4200</v>
      </c>
      <c r="BE1" s="18">
        <f>+$AW$22</f>
        <v>19600</v>
      </c>
      <c r="BI1" t="s">
        <v>61</v>
      </c>
      <c r="BL1" s="63" t="s">
        <v>36</v>
      </c>
      <c r="BM1" s="64">
        <f>+M22</f>
        <v>91100</v>
      </c>
      <c r="BN1" s="63">
        <f>+AD22</f>
        <v>11800</v>
      </c>
      <c r="BO1" s="63">
        <f>+AV22</f>
        <v>36100</v>
      </c>
    </row>
    <row r="2" spans="1:70" s="2" customFormat="1" ht="30" x14ac:dyDescent="0.25">
      <c r="A2" s="8"/>
      <c r="B2" s="3" t="s">
        <v>8</v>
      </c>
      <c r="C2" s="4" t="s">
        <v>45</v>
      </c>
      <c r="D2" s="4" t="s">
        <v>9</v>
      </c>
      <c r="E2" s="4" t="s">
        <v>10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66" t="s">
        <v>64</v>
      </c>
      <c r="M2" s="4" t="s">
        <v>5</v>
      </c>
      <c r="N2" s="4" t="s">
        <v>2</v>
      </c>
      <c r="O2" s="3" t="s">
        <v>8</v>
      </c>
      <c r="P2" s="4" t="s">
        <v>19</v>
      </c>
      <c r="Q2" s="4" t="s">
        <v>1</v>
      </c>
      <c r="R2" s="4" t="s">
        <v>20</v>
      </c>
      <c r="S2" s="4" t="s">
        <v>39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46</v>
      </c>
      <c r="AC2" s="66" t="s">
        <v>64</v>
      </c>
      <c r="AD2" s="4" t="s">
        <v>5</v>
      </c>
      <c r="AE2" s="4" t="s">
        <v>29</v>
      </c>
      <c r="AF2" s="5" t="s">
        <v>4</v>
      </c>
      <c r="AG2" s="3" t="s">
        <v>8</v>
      </c>
      <c r="AH2" s="4" t="s">
        <v>19</v>
      </c>
      <c r="AI2" s="4" t="s">
        <v>1</v>
      </c>
      <c r="AJ2" s="4" t="s">
        <v>20</v>
      </c>
      <c r="AK2" s="4" t="s">
        <v>39</v>
      </c>
      <c r="AL2" s="4" t="s">
        <v>21</v>
      </c>
      <c r="AM2" s="4" t="s">
        <v>22</v>
      </c>
      <c r="AN2" s="4" t="s">
        <v>23</v>
      </c>
      <c r="AO2" s="4" t="s">
        <v>24</v>
      </c>
      <c r="AP2" s="4" t="s">
        <v>25</v>
      </c>
      <c r="AQ2" s="4" t="s">
        <v>26</v>
      </c>
      <c r="AR2" s="4" t="s">
        <v>27</v>
      </c>
      <c r="AS2" s="4" t="s">
        <v>28</v>
      </c>
      <c r="AT2" s="4" t="s">
        <v>46</v>
      </c>
      <c r="AU2" s="66" t="s">
        <v>64</v>
      </c>
      <c r="AV2" s="4" t="s">
        <v>30</v>
      </c>
      <c r="AW2" s="4" t="s">
        <v>29</v>
      </c>
      <c r="AX2" s="26" t="s">
        <v>4</v>
      </c>
      <c r="BB2" s="2" t="s">
        <v>0</v>
      </c>
      <c r="BC2" t="s">
        <v>32</v>
      </c>
      <c r="BD2" t="s">
        <v>33</v>
      </c>
      <c r="BE2" t="s">
        <v>34</v>
      </c>
      <c r="BF2" t="s">
        <v>32</v>
      </c>
      <c r="BG2" t="s">
        <v>33</v>
      </c>
      <c r="BH2" t="s">
        <v>34</v>
      </c>
      <c r="BL2" s="62" t="s">
        <v>0</v>
      </c>
      <c r="BM2" s="63" t="s">
        <v>32</v>
      </c>
      <c r="BN2" s="63" t="s">
        <v>33</v>
      </c>
      <c r="BO2" s="63" t="s">
        <v>34</v>
      </c>
      <c r="BP2" s="63" t="s">
        <v>32</v>
      </c>
      <c r="BQ2" s="63" t="s">
        <v>33</v>
      </c>
      <c r="BR2" s="63" t="s">
        <v>34</v>
      </c>
    </row>
    <row r="3" spans="1:70" x14ac:dyDescent="0.25">
      <c r="A3">
        <v>1961</v>
      </c>
      <c r="B3" s="59"/>
      <c r="C3" s="60"/>
      <c r="D3" s="60"/>
      <c r="E3" s="60"/>
      <c r="F3" s="60"/>
      <c r="G3" s="60"/>
      <c r="H3" s="60">
        <v>12900</v>
      </c>
      <c r="I3" s="60"/>
      <c r="J3" s="60"/>
      <c r="K3" s="60"/>
      <c r="L3" s="60"/>
      <c r="M3" s="60"/>
      <c r="N3" s="60"/>
      <c r="O3" s="6"/>
      <c r="X3">
        <v>5500</v>
      </c>
      <c r="AD3">
        <f>SUM(O3:Y3)</f>
        <v>5500</v>
      </c>
      <c r="AE3">
        <f t="shared" ref="AE3:AE40" si="0">SUM(U3:AA3)</f>
        <v>5500</v>
      </c>
      <c r="AF3" s="7">
        <f t="shared" ref="AF3:AF34" si="1">SUM(O3:AA3)</f>
        <v>5500</v>
      </c>
      <c r="AG3" s="6"/>
      <c r="AO3">
        <v>9100</v>
      </c>
      <c r="AP3">
        <v>3800</v>
      </c>
      <c r="AQ3">
        <v>3800</v>
      </c>
      <c r="AV3">
        <f>SUM(AG3:AQ3)</f>
        <v>16700</v>
      </c>
      <c r="AW3">
        <f>SUM(AM3:AS3)</f>
        <v>16700</v>
      </c>
      <c r="AX3" s="7">
        <f t="shared" ref="AX3:AX34" si="2">SUM(AG3:AS3)</f>
        <v>16700</v>
      </c>
      <c r="BB3">
        <f>+A3</f>
        <v>1961</v>
      </c>
      <c r="BC3">
        <f>+N3</f>
        <v>0</v>
      </c>
      <c r="BD3">
        <f>+AE3</f>
        <v>5500</v>
      </c>
      <c r="BE3">
        <f>+AW3</f>
        <v>16700</v>
      </c>
      <c r="BF3" s="19">
        <f>+BC3/$BC$1</f>
        <v>0</v>
      </c>
      <c r="BG3" s="19">
        <f>+BD3/$BD$1</f>
        <v>1.3095238095238095</v>
      </c>
      <c r="BH3" s="19">
        <f>+BE3/$BE$1</f>
        <v>0.85204081632653061</v>
      </c>
      <c r="BL3">
        <f>+A3</f>
        <v>1961</v>
      </c>
      <c r="BM3" s="60">
        <f t="shared" ref="BM3" si="3">+M3</f>
        <v>0</v>
      </c>
      <c r="BN3">
        <f t="shared" ref="BN3" si="4">+AD3</f>
        <v>5500</v>
      </c>
      <c r="BO3">
        <f t="shared" ref="BO3" si="5">+AV3</f>
        <v>16700</v>
      </c>
      <c r="BP3" s="19">
        <f>+BM3/BM$1</f>
        <v>0</v>
      </c>
      <c r="BQ3" s="19">
        <f>+BN3/BN$1</f>
        <v>0.46610169491525422</v>
      </c>
      <c r="BR3" s="19">
        <f>+BO3/BO$1</f>
        <v>0.46260387811634351</v>
      </c>
    </row>
    <row r="4" spans="1:70" x14ac:dyDescent="0.25">
      <c r="A4">
        <f>A3+1</f>
        <v>1962</v>
      </c>
      <c r="B4" s="59"/>
      <c r="C4" s="60"/>
      <c r="D4" s="60"/>
      <c r="E4" s="60"/>
      <c r="F4" s="60"/>
      <c r="G4" s="60"/>
      <c r="H4" s="60">
        <v>14800</v>
      </c>
      <c r="I4" s="60"/>
      <c r="J4" s="60"/>
      <c r="K4" s="60"/>
      <c r="L4" s="60"/>
      <c r="M4" s="60"/>
      <c r="N4" s="60"/>
      <c r="O4" s="6"/>
      <c r="X4">
        <v>6000</v>
      </c>
      <c r="AD4">
        <f t="shared" ref="AD4:AD43" si="6">SUM(O4:Y4)</f>
        <v>6000</v>
      </c>
      <c r="AE4">
        <f t="shared" si="0"/>
        <v>6000</v>
      </c>
      <c r="AF4" s="7">
        <f t="shared" si="1"/>
        <v>6000</v>
      </c>
      <c r="AG4" s="6"/>
      <c r="AO4">
        <v>8100</v>
      </c>
      <c r="AP4">
        <v>4800</v>
      </c>
      <c r="AQ4">
        <v>2600</v>
      </c>
      <c r="AV4">
        <f t="shared" ref="AV4:AV43" si="7">SUM(AG4:AQ4)</f>
        <v>15500</v>
      </c>
      <c r="AW4">
        <f t="shared" ref="AW4:AW43" si="8">SUM(AM4:AS4)</f>
        <v>15500</v>
      </c>
      <c r="AX4" s="7">
        <f t="shared" si="2"/>
        <v>15500</v>
      </c>
      <c r="AZ4" s="18" t="s">
        <v>38</v>
      </c>
      <c r="BB4">
        <f t="shared" ref="BB4:BB43" si="9">+A4</f>
        <v>1962</v>
      </c>
      <c r="BC4">
        <f t="shared" ref="BC4:BC43" si="10">+N4</f>
        <v>0</v>
      </c>
      <c r="BD4">
        <f t="shared" ref="BD4:BD43" si="11">+AE4</f>
        <v>6000</v>
      </c>
      <c r="BE4">
        <f t="shared" ref="BE4:BE43" si="12">+AW4</f>
        <v>15500</v>
      </c>
      <c r="BF4" s="19">
        <f t="shared" ref="BF4:BF43" si="13">+BC4/$BC$1</f>
        <v>0</v>
      </c>
      <c r="BG4" s="19">
        <f t="shared" ref="BG4:BG43" si="14">+BD4/$BD$1</f>
        <v>1.4285714285714286</v>
      </c>
      <c r="BH4" s="19">
        <f t="shared" ref="BH4:BH43" si="15">+BE4/$BE$1</f>
        <v>0.79081632653061229</v>
      </c>
      <c r="BL4">
        <f t="shared" ref="BL4:BL59" si="16">+A4</f>
        <v>1962</v>
      </c>
      <c r="BM4" s="60">
        <f t="shared" ref="BM4:BM59" si="17">+M4</f>
        <v>0</v>
      </c>
      <c r="BN4">
        <f t="shared" ref="BN4:BN59" si="18">+AD4</f>
        <v>6000</v>
      </c>
      <c r="BO4">
        <f t="shared" ref="BO4:BO59" si="19">+AV4</f>
        <v>15500</v>
      </c>
      <c r="BP4" s="19">
        <f t="shared" ref="BP4:BP57" si="20">+BM4/BM$1</f>
        <v>0</v>
      </c>
      <c r="BQ4" s="19">
        <f t="shared" ref="BQ4:BQ57" si="21">+BN4/BN$1</f>
        <v>0.50847457627118642</v>
      </c>
      <c r="BR4" s="19">
        <f t="shared" ref="BR4:BR57" si="22">+BO4/BO$1</f>
        <v>0.4293628808864266</v>
      </c>
    </row>
    <row r="5" spans="1:70" x14ac:dyDescent="0.25">
      <c r="A5">
        <f t="shared" ref="A5:A57" si="23">A4+1</f>
        <v>1963</v>
      </c>
      <c r="B5" s="59"/>
      <c r="C5" s="60"/>
      <c r="D5" s="60"/>
      <c r="E5" s="60"/>
      <c r="F5" s="60"/>
      <c r="G5" s="60"/>
      <c r="H5" s="60">
        <v>16900</v>
      </c>
      <c r="I5" s="60"/>
      <c r="J5" s="60"/>
      <c r="K5" s="60"/>
      <c r="L5" s="60"/>
      <c r="M5" s="60"/>
      <c r="N5" s="60"/>
      <c r="O5" s="6"/>
      <c r="X5">
        <v>6300</v>
      </c>
      <c r="AD5">
        <f t="shared" si="6"/>
        <v>6300</v>
      </c>
      <c r="AE5">
        <f t="shared" si="0"/>
        <v>6300</v>
      </c>
      <c r="AF5" s="7">
        <f t="shared" si="1"/>
        <v>6300</v>
      </c>
      <c r="AG5" s="6"/>
      <c r="AO5">
        <v>9200</v>
      </c>
      <c r="AP5">
        <v>4700</v>
      </c>
      <c r="AQ5">
        <v>4500</v>
      </c>
      <c r="AV5">
        <f t="shared" si="7"/>
        <v>18400</v>
      </c>
      <c r="AW5">
        <f t="shared" si="8"/>
        <v>18400</v>
      </c>
      <c r="AX5" s="7">
        <f t="shared" si="2"/>
        <v>18400</v>
      </c>
      <c r="AZ5" s="18" t="s">
        <v>35</v>
      </c>
      <c r="BB5">
        <f t="shared" si="9"/>
        <v>1963</v>
      </c>
      <c r="BC5">
        <f t="shared" si="10"/>
        <v>0</v>
      </c>
      <c r="BD5">
        <f t="shared" si="11"/>
        <v>6300</v>
      </c>
      <c r="BE5">
        <f t="shared" si="12"/>
        <v>18400</v>
      </c>
      <c r="BF5" s="19">
        <f t="shared" si="13"/>
        <v>0</v>
      </c>
      <c r="BG5" s="19">
        <f t="shared" si="14"/>
        <v>1.5</v>
      </c>
      <c r="BH5" s="19">
        <f t="shared" si="15"/>
        <v>0.93877551020408168</v>
      </c>
      <c r="BL5">
        <f t="shared" si="16"/>
        <v>1963</v>
      </c>
      <c r="BM5" s="60">
        <f t="shared" si="17"/>
        <v>0</v>
      </c>
      <c r="BN5">
        <f t="shared" si="18"/>
        <v>6300</v>
      </c>
      <c r="BO5">
        <f t="shared" si="19"/>
        <v>18400</v>
      </c>
      <c r="BP5" s="19">
        <f t="shared" si="20"/>
        <v>0</v>
      </c>
      <c r="BQ5" s="19">
        <f t="shared" si="21"/>
        <v>0.53389830508474578</v>
      </c>
      <c r="BR5" s="19">
        <f t="shared" si="22"/>
        <v>0.50969529085872578</v>
      </c>
    </row>
    <row r="6" spans="1:70" x14ac:dyDescent="0.25">
      <c r="A6">
        <f t="shared" si="23"/>
        <v>1964</v>
      </c>
      <c r="B6" s="59"/>
      <c r="C6" s="60"/>
      <c r="D6" s="60"/>
      <c r="E6" s="60"/>
      <c r="F6" s="60"/>
      <c r="G6" s="60"/>
      <c r="H6" s="60">
        <v>18500</v>
      </c>
      <c r="I6" s="60"/>
      <c r="J6" s="60"/>
      <c r="K6" s="60"/>
      <c r="L6" s="60"/>
      <c r="M6" s="60"/>
      <c r="N6" s="60"/>
      <c r="O6" s="6"/>
      <c r="X6">
        <v>7100</v>
      </c>
      <c r="AD6">
        <f t="shared" si="6"/>
        <v>7100</v>
      </c>
      <c r="AE6">
        <f t="shared" si="0"/>
        <v>7100</v>
      </c>
      <c r="AF6" s="7">
        <f t="shared" si="1"/>
        <v>7100</v>
      </c>
      <c r="AG6" s="6"/>
      <c r="AO6">
        <v>9300</v>
      </c>
      <c r="AP6">
        <v>3900</v>
      </c>
      <c r="AQ6">
        <v>3900</v>
      </c>
      <c r="AV6">
        <f t="shared" si="7"/>
        <v>17100</v>
      </c>
      <c r="AW6">
        <f t="shared" si="8"/>
        <v>17100</v>
      </c>
      <c r="AX6" s="7">
        <f t="shared" si="2"/>
        <v>17100</v>
      </c>
      <c r="BB6">
        <f t="shared" si="9"/>
        <v>1964</v>
      </c>
      <c r="BC6">
        <f t="shared" si="10"/>
        <v>0</v>
      </c>
      <c r="BD6">
        <f t="shared" si="11"/>
        <v>7100</v>
      </c>
      <c r="BE6">
        <f t="shared" si="12"/>
        <v>17100</v>
      </c>
      <c r="BF6" s="19">
        <f t="shared" si="13"/>
        <v>0</v>
      </c>
      <c r="BG6" s="19">
        <f t="shared" si="14"/>
        <v>1.6904761904761905</v>
      </c>
      <c r="BH6" s="19">
        <f t="shared" si="15"/>
        <v>0.87244897959183676</v>
      </c>
      <c r="BL6">
        <f t="shared" si="16"/>
        <v>1964</v>
      </c>
      <c r="BM6" s="60">
        <f t="shared" si="17"/>
        <v>0</v>
      </c>
      <c r="BN6">
        <f t="shared" si="18"/>
        <v>7100</v>
      </c>
      <c r="BO6">
        <f t="shared" si="19"/>
        <v>17100</v>
      </c>
      <c r="BP6" s="19">
        <f t="shared" si="20"/>
        <v>0</v>
      </c>
      <c r="BQ6" s="19">
        <f t="shared" si="21"/>
        <v>0.60169491525423724</v>
      </c>
      <c r="BR6" s="19">
        <f t="shared" si="22"/>
        <v>0.47368421052631576</v>
      </c>
    </row>
    <row r="7" spans="1:70" x14ac:dyDescent="0.25">
      <c r="A7">
        <f t="shared" si="23"/>
        <v>1965</v>
      </c>
      <c r="B7" s="59"/>
      <c r="C7" s="60"/>
      <c r="D7" s="60"/>
      <c r="E7" s="60"/>
      <c r="F7" s="60"/>
      <c r="G7" s="60"/>
      <c r="H7" s="60">
        <v>22700</v>
      </c>
      <c r="I7" s="60"/>
      <c r="J7" s="60"/>
      <c r="K7" s="60"/>
      <c r="L7" s="60"/>
      <c r="M7" s="60"/>
      <c r="N7" s="60"/>
      <c r="O7" s="6"/>
      <c r="X7">
        <v>8200</v>
      </c>
      <c r="AD7">
        <f t="shared" si="6"/>
        <v>8200</v>
      </c>
      <c r="AE7">
        <f t="shared" si="0"/>
        <v>8200</v>
      </c>
      <c r="AF7" s="7">
        <f t="shared" si="1"/>
        <v>8200</v>
      </c>
      <c r="AG7" s="6"/>
      <c r="AO7">
        <v>7700</v>
      </c>
      <c r="AP7">
        <v>3400</v>
      </c>
      <c r="AQ7">
        <v>3200</v>
      </c>
      <c r="AV7">
        <f t="shared" si="7"/>
        <v>14300</v>
      </c>
      <c r="AW7">
        <f t="shared" si="8"/>
        <v>14300</v>
      </c>
      <c r="AX7" s="7">
        <f t="shared" si="2"/>
        <v>14300</v>
      </c>
      <c r="BB7">
        <f t="shared" si="9"/>
        <v>1965</v>
      </c>
      <c r="BC7">
        <f t="shared" si="10"/>
        <v>0</v>
      </c>
      <c r="BD7">
        <f t="shared" si="11"/>
        <v>8200</v>
      </c>
      <c r="BE7">
        <f t="shared" si="12"/>
        <v>14300</v>
      </c>
      <c r="BF7" s="19">
        <f t="shared" si="13"/>
        <v>0</v>
      </c>
      <c r="BG7" s="19">
        <f t="shared" si="14"/>
        <v>1.9523809523809523</v>
      </c>
      <c r="BH7" s="19">
        <f t="shared" si="15"/>
        <v>0.72959183673469385</v>
      </c>
      <c r="BL7">
        <f t="shared" si="16"/>
        <v>1965</v>
      </c>
      <c r="BM7" s="60">
        <f t="shared" si="17"/>
        <v>0</v>
      </c>
      <c r="BN7">
        <f t="shared" si="18"/>
        <v>8200</v>
      </c>
      <c r="BO7">
        <f t="shared" si="19"/>
        <v>14300</v>
      </c>
      <c r="BP7" s="19">
        <f t="shared" si="20"/>
        <v>0</v>
      </c>
      <c r="BQ7" s="19">
        <f t="shared" si="21"/>
        <v>0.69491525423728817</v>
      </c>
      <c r="BR7" s="19">
        <f t="shared" si="22"/>
        <v>0.39612188365650969</v>
      </c>
    </row>
    <row r="8" spans="1:70" x14ac:dyDescent="0.25">
      <c r="A8">
        <f t="shared" si="23"/>
        <v>1966</v>
      </c>
      <c r="B8" s="59"/>
      <c r="C8" s="60"/>
      <c r="D8" s="60"/>
      <c r="E8" s="60"/>
      <c r="F8" s="60">
        <v>2200</v>
      </c>
      <c r="G8" s="60"/>
      <c r="H8" s="60">
        <v>23100</v>
      </c>
      <c r="I8" s="60">
        <v>2200</v>
      </c>
      <c r="J8" s="60">
        <v>3200</v>
      </c>
      <c r="K8" s="60"/>
      <c r="L8" s="60"/>
      <c r="M8" s="60"/>
      <c r="N8" s="60">
        <f>SUM(H8:K8)</f>
        <v>28500</v>
      </c>
      <c r="O8" s="6"/>
      <c r="X8">
        <v>3300</v>
      </c>
      <c r="Y8">
        <v>2000</v>
      </c>
      <c r="Z8">
        <v>400</v>
      </c>
      <c r="AD8">
        <f t="shared" si="6"/>
        <v>5300</v>
      </c>
      <c r="AE8">
        <f t="shared" si="0"/>
        <v>5700</v>
      </c>
      <c r="AF8" s="7">
        <f t="shared" si="1"/>
        <v>5700</v>
      </c>
      <c r="AG8" s="6"/>
      <c r="AO8">
        <v>4400</v>
      </c>
      <c r="AP8">
        <v>1800</v>
      </c>
      <c r="AQ8">
        <v>1600</v>
      </c>
      <c r="AR8">
        <v>1100</v>
      </c>
      <c r="AV8">
        <f t="shared" si="7"/>
        <v>7800</v>
      </c>
      <c r="AW8">
        <f t="shared" si="8"/>
        <v>8900</v>
      </c>
      <c r="AX8" s="7">
        <f t="shared" si="2"/>
        <v>8900</v>
      </c>
      <c r="BB8">
        <f t="shared" si="9"/>
        <v>1966</v>
      </c>
      <c r="BC8">
        <f t="shared" si="10"/>
        <v>28500</v>
      </c>
      <c r="BD8">
        <f t="shared" si="11"/>
        <v>5700</v>
      </c>
      <c r="BE8">
        <f t="shared" si="12"/>
        <v>8900</v>
      </c>
      <c r="BF8" s="19">
        <f>+BC8/$BC$1</f>
        <v>0.48469387755102039</v>
      </c>
      <c r="BG8" s="19">
        <f>+BD8/$BD$1</f>
        <v>1.3571428571428572</v>
      </c>
      <c r="BH8" s="19">
        <f>+BE8/$BE$1</f>
        <v>0.45408163265306123</v>
      </c>
      <c r="BL8">
        <f t="shared" si="16"/>
        <v>1966</v>
      </c>
      <c r="BM8" s="60">
        <f t="shared" si="17"/>
        <v>0</v>
      </c>
      <c r="BN8">
        <f t="shared" si="18"/>
        <v>5300</v>
      </c>
      <c r="BO8">
        <f t="shared" si="19"/>
        <v>7800</v>
      </c>
      <c r="BP8" s="19">
        <f t="shared" si="20"/>
        <v>0</v>
      </c>
      <c r="BQ8" s="19">
        <f t="shared" si="21"/>
        <v>0.44915254237288138</v>
      </c>
      <c r="BR8" s="19">
        <f t="shared" si="22"/>
        <v>0.21606648199445982</v>
      </c>
    </row>
    <row r="9" spans="1:70" x14ac:dyDescent="0.25">
      <c r="A9">
        <f t="shared" si="23"/>
        <v>1967</v>
      </c>
      <c r="B9" s="59">
        <v>7200</v>
      </c>
      <c r="C9" s="60"/>
      <c r="D9" s="60">
        <v>14200</v>
      </c>
      <c r="E9" s="60">
        <v>6500</v>
      </c>
      <c r="F9" s="60">
        <v>2200</v>
      </c>
      <c r="G9" s="60">
        <v>1400</v>
      </c>
      <c r="H9" s="60">
        <v>20800</v>
      </c>
      <c r="I9" s="60">
        <v>2200</v>
      </c>
      <c r="J9" s="60">
        <v>5300</v>
      </c>
      <c r="K9" s="60"/>
      <c r="L9" s="60"/>
      <c r="M9" s="60">
        <f>SUM(B9:H9)</f>
        <v>52300</v>
      </c>
      <c r="N9" s="60">
        <f>SUM(H9:K9)</f>
        <v>28300</v>
      </c>
      <c r="O9" s="6">
        <v>300</v>
      </c>
      <c r="P9">
        <v>100</v>
      </c>
      <c r="Q9">
        <v>1100</v>
      </c>
      <c r="S9">
        <v>1300</v>
      </c>
      <c r="T9">
        <v>100</v>
      </c>
      <c r="W9">
        <v>5800</v>
      </c>
      <c r="X9">
        <v>1800</v>
      </c>
      <c r="Y9">
        <v>400</v>
      </c>
      <c r="Z9">
        <v>300</v>
      </c>
      <c r="AD9">
        <f t="shared" si="6"/>
        <v>10900</v>
      </c>
      <c r="AE9">
        <f t="shared" si="0"/>
        <v>8300</v>
      </c>
      <c r="AF9" s="7">
        <f t="shared" si="1"/>
        <v>11200</v>
      </c>
      <c r="AG9" s="6">
        <v>900</v>
      </c>
      <c r="AI9">
        <v>7000</v>
      </c>
      <c r="AK9">
        <v>3200</v>
      </c>
      <c r="AL9">
        <v>1000</v>
      </c>
      <c r="AO9">
        <v>6500</v>
      </c>
      <c r="AP9">
        <v>2600</v>
      </c>
      <c r="AQ9">
        <v>1700</v>
      </c>
      <c r="AR9">
        <v>1500</v>
      </c>
      <c r="AV9">
        <f t="shared" si="7"/>
        <v>22900</v>
      </c>
      <c r="AW9">
        <f t="shared" si="8"/>
        <v>12300</v>
      </c>
      <c r="AX9" s="7">
        <f t="shared" si="2"/>
        <v>24400</v>
      </c>
      <c r="BB9">
        <f t="shared" si="9"/>
        <v>1967</v>
      </c>
      <c r="BC9">
        <f t="shared" si="10"/>
        <v>28300</v>
      </c>
      <c r="BD9">
        <f t="shared" si="11"/>
        <v>8300</v>
      </c>
      <c r="BE9">
        <f t="shared" si="12"/>
        <v>12300</v>
      </c>
      <c r="BF9" s="19">
        <f>+BC9/$BC$1</f>
        <v>0.4812925170068027</v>
      </c>
      <c r="BG9" s="19">
        <f t="shared" si="14"/>
        <v>1.9761904761904763</v>
      </c>
      <c r="BH9" s="19">
        <f t="shared" si="15"/>
        <v>0.62755102040816324</v>
      </c>
      <c r="BL9">
        <f t="shared" si="16"/>
        <v>1967</v>
      </c>
      <c r="BM9" s="60">
        <f t="shared" si="17"/>
        <v>52300</v>
      </c>
      <c r="BN9">
        <f t="shared" si="18"/>
        <v>10900</v>
      </c>
      <c r="BO9">
        <f t="shared" si="19"/>
        <v>22900</v>
      </c>
      <c r="BP9" s="19">
        <f t="shared" si="20"/>
        <v>0.57409440175631177</v>
      </c>
      <c r="BQ9" s="19">
        <f t="shared" si="21"/>
        <v>0.92372881355932202</v>
      </c>
      <c r="BR9" s="19">
        <f t="shared" si="22"/>
        <v>0.63434903047091418</v>
      </c>
    </row>
    <row r="10" spans="1:70" x14ac:dyDescent="0.25">
      <c r="A10">
        <f t="shared" si="23"/>
        <v>1968</v>
      </c>
      <c r="B10" s="59">
        <v>9200</v>
      </c>
      <c r="C10" s="60"/>
      <c r="D10" s="60">
        <v>13700</v>
      </c>
      <c r="E10" s="60">
        <v>7900</v>
      </c>
      <c r="F10" s="60">
        <v>3400</v>
      </c>
      <c r="G10" s="60">
        <v>1800</v>
      </c>
      <c r="H10" s="60">
        <v>22400</v>
      </c>
      <c r="I10" s="60">
        <v>3400</v>
      </c>
      <c r="J10" s="60">
        <v>7600</v>
      </c>
      <c r="K10" s="60"/>
      <c r="L10" s="60"/>
      <c r="M10" s="60">
        <f t="shared" ref="M10:M52" si="24">SUM(B10:H10)</f>
        <v>58400</v>
      </c>
      <c r="N10" s="60">
        <f t="shared" ref="N10:N47" si="25">SUM(H10:K10)</f>
        <v>33400</v>
      </c>
      <c r="O10" s="6">
        <v>300</v>
      </c>
      <c r="P10">
        <v>100</v>
      </c>
      <c r="Q10">
        <v>3200</v>
      </c>
      <c r="S10">
        <v>1600</v>
      </c>
      <c r="T10">
        <v>100</v>
      </c>
      <c r="W10">
        <v>6600</v>
      </c>
      <c r="X10">
        <v>1600</v>
      </c>
      <c r="Y10">
        <v>900</v>
      </c>
      <c r="Z10">
        <v>200</v>
      </c>
      <c r="AD10">
        <f t="shared" si="6"/>
        <v>14400</v>
      </c>
      <c r="AE10">
        <f t="shared" si="0"/>
        <v>9300</v>
      </c>
      <c r="AF10" s="7">
        <f t="shared" si="1"/>
        <v>14600</v>
      </c>
      <c r="AG10" s="6">
        <v>950</v>
      </c>
      <c r="AI10">
        <v>7200</v>
      </c>
      <c r="AK10">
        <v>3600</v>
      </c>
      <c r="AL10">
        <v>1000</v>
      </c>
      <c r="AO10">
        <v>7800</v>
      </c>
      <c r="AP10">
        <v>2800</v>
      </c>
      <c r="AQ10">
        <v>3200</v>
      </c>
      <c r="AR10">
        <v>1500</v>
      </c>
      <c r="AV10">
        <f t="shared" si="7"/>
        <v>26550</v>
      </c>
      <c r="AW10">
        <f t="shared" si="8"/>
        <v>15300</v>
      </c>
      <c r="AX10" s="7">
        <f t="shared" si="2"/>
        <v>28050</v>
      </c>
      <c r="BB10">
        <f t="shared" si="9"/>
        <v>1968</v>
      </c>
      <c r="BC10">
        <f t="shared" si="10"/>
        <v>33400</v>
      </c>
      <c r="BD10">
        <f t="shared" si="11"/>
        <v>9300</v>
      </c>
      <c r="BE10">
        <f t="shared" si="12"/>
        <v>15300</v>
      </c>
      <c r="BF10" s="19">
        <f t="shared" si="13"/>
        <v>0.56802721088435371</v>
      </c>
      <c r="BG10" s="19">
        <f t="shared" si="14"/>
        <v>2.2142857142857144</v>
      </c>
      <c r="BH10" s="19">
        <f t="shared" si="15"/>
        <v>0.78061224489795922</v>
      </c>
      <c r="BL10">
        <f t="shared" si="16"/>
        <v>1968</v>
      </c>
      <c r="BM10" s="60">
        <f t="shared" si="17"/>
        <v>58400</v>
      </c>
      <c r="BN10">
        <f t="shared" si="18"/>
        <v>14400</v>
      </c>
      <c r="BO10">
        <f t="shared" si="19"/>
        <v>26550</v>
      </c>
      <c r="BP10" s="19">
        <f t="shared" si="20"/>
        <v>0.64105378704720084</v>
      </c>
      <c r="BQ10" s="19">
        <f t="shared" si="21"/>
        <v>1.2203389830508475</v>
      </c>
      <c r="BR10" s="19">
        <f t="shared" si="22"/>
        <v>0.73545706371191133</v>
      </c>
    </row>
    <row r="11" spans="1:70" x14ac:dyDescent="0.25">
      <c r="A11">
        <f t="shared" si="23"/>
        <v>1969</v>
      </c>
      <c r="B11" s="59">
        <v>11400</v>
      </c>
      <c r="C11" s="60"/>
      <c r="D11" s="60">
        <v>15500</v>
      </c>
      <c r="E11" s="60">
        <v>10000</v>
      </c>
      <c r="F11" s="60">
        <v>2700</v>
      </c>
      <c r="G11" s="60">
        <v>2700</v>
      </c>
      <c r="H11" s="60">
        <v>26200</v>
      </c>
      <c r="I11" s="60">
        <v>2700</v>
      </c>
      <c r="J11" s="60">
        <v>6900</v>
      </c>
      <c r="K11" s="60"/>
      <c r="L11" s="60"/>
      <c r="M11" s="60">
        <f t="shared" si="24"/>
        <v>68500</v>
      </c>
      <c r="N11" s="60">
        <f t="shared" si="25"/>
        <v>35800</v>
      </c>
      <c r="O11" s="6">
        <v>300</v>
      </c>
      <c r="P11">
        <v>100</v>
      </c>
      <c r="Q11">
        <v>5000</v>
      </c>
      <c r="S11">
        <v>2100</v>
      </c>
      <c r="T11">
        <v>100</v>
      </c>
      <c r="W11">
        <v>5100</v>
      </c>
      <c r="X11">
        <v>1300</v>
      </c>
      <c r="Y11">
        <v>400</v>
      </c>
      <c r="Z11">
        <v>100</v>
      </c>
      <c r="AD11">
        <f t="shared" si="6"/>
        <v>14400</v>
      </c>
      <c r="AE11">
        <f t="shared" si="0"/>
        <v>6900</v>
      </c>
      <c r="AF11" s="7">
        <f t="shared" si="1"/>
        <v>14500</v>
      </c>
      <c r="AG11" s="6">
        <v>800</v>
      </c>
      <c r="AI11">
        <v>6700</v>
      </c>
      <c r="AK11">
        <v>4100</v>
      </c>
      <c r="AL11">
        <v>1150</v>
      </c>
      <c r="AO11">
        <v>6500</v>
      </c>
      <c r="AP11">
        <v>2300</v>
      </c>
      <c r="AQ11">
        <v>2300</v>
      </c>
      <c r="AR11">
        <v>1700</v>
      </c>
      <c r="AV11">
        <f t="shared" si="7"/>
        <v>23850</v>
      </c>
      <c r="AW11">
        <f t="shared" si="8"/>
        <v>12800</v>
      </c>
      <c r="AX11" s="7">
        <f t="shared" si="2"/>
        <v>25550</v>
      </c>
      <c r="BB11">
        <f t="shared" si="9"/>
        <v>1969</v>
      </c>
      <c r="BC11">
        <f t="shared" si="10"/>
        <v>35800</v>
      </c>
      <c r="BD11">
        <f t="shared" si="11"/>
        <v>6900</v>
      </c>
      <c r="BE11">
        <f t="shared" si="12"/>
        <v>12800</v>
      </c>
      <c r="BF11" s="19">
        <f t="shared" si="13"/>
        <v>0.608843537414966</v>
      </c>
      <c r="BG11" s="19">
        <f t="shared" si="14"/>
        <v>1.6428571428571428</v>
      </c>
      <c r="BH11" s="19">
        <f t="shared" si="15"/>
        <v>0.65306122448979587</v>
      </c>
      <c r="BL11">
        <f t="shared" si="16"/>
        <v>1969</v>
      </c>
      <c r="BM11" s="60">
        <f t="shared" si="17"/>
        <v>68500</v>
      </c>
      <c r="BN11">
        <f t="shared" si="18"/>
        <v>14400</v>
      </c>
      <c r="BO11">
        <f t="shared" si="19"/>
        <v>23850</v>
      </c>
      <c r="BP11" s="19">
        <f t="shared" si="20"/>
        <v>0.75192096597145996</v>
      </c>
      <c r="BQ11" s="19">
        <f t="shared" si="21"/>
        <v>1.2203389830508475</v>
      </c>
      <c r="BR11" s="19">
        <f t="shared" si="22"/>
        <v>0.66066481994459836</v>
      </c>
    </row>
    <row r="12" spans="1:70" x14ac:dyDescent="0.25">
      <c r="A12">
        <f t="shared" si="23"/>
        <v>1970</v>
      </c>
      <c r="B12" s="59">
        <v>12700</v>
      </c>
      <c r="C12" s="60"/>
      <c r="D12" s="60">
        <v>16000</v>
      </c>
      <c r="E12" s="60">
        <v>11000</v>
      </c>
      <c r="F12" s="60">
        <v>3500</v>
      </c>
      <c r="G12" s="60">
        <v>1800</v>
      </c>
      <c r="H12" s="60">
        <v>26700</v>
      </c>
      <c r="I12" s="60">
        <v>3500</v>
      </c>
      <c r="J12" s="60">
        <v>7800</v>
      </c>
      <c r="K12" s="60"/>
      <c r="L12" s="60"/>
      <c r="M12" s="60">
        <f t="shared" si="24"/>
        <v>71700</v>
      </c>
      <c r="N12" s="60">
        <f t="shared" si="25"/>
        <v>38000</v>
      </c>
      <c r="O12" s="6">
        <v>500</v>
      </c>
      <c r="P12">
        <v>100</v>
      </c>
      <c r="Q12">
        <v>9500</v>
      </c>
      <c r="S12">
        <v>2600</v>
      </c>
      <c r="T12">
        <v>300</v>
      </c>
      <c r="W12">
        <v>4700</v>
      </c>
      <c r="X12">
        <v>1600</v>
      </c>
      <c r="Y12">
        <v>400</v>
      </c>
      <c r="Z12">
        <v>100</v>
      </c>
      <c r="AD12">
        <f t="shared" si="6"/>
        <v>19700</v>
      </c>
      <c r="AE12">
        <f t="shared" si="0"/>
        <v>6800</v>
      </c>
      <c r="AF12" s="7">
        <f t="shared" si="1"/>
        <v>19800</v>
      </c>
      <c r="AG12" s="6">
        <v>900</v>
      </c>
      <c r="AI12">
        <v>8800</v>
      </c>
      <c r="AK12">
        <v>4700</v>
      </c>
      <c r="AL12">
        <v>1300</v>
      </c>
      <c r="AO12">
        <v>7500</v>
      </c>
      <c r="AP12">
        <v>2800</v>
      </c>
      <c r="AQ12">
        <v>2600</v>
      </c>
      <c r="AR12">
        <v>1900</v>
      </c>
      <c r="AV12">
        <f t="shared" si="7"/>
        <v>28600</v>
      </c>
      <c r="AW12">
        <f t="shared" si="8"/>
        <v>14800</v>
      </c>
      <c r="AX12" s="7">
        <f t="shared" si="2"/>
        <v>30500</v>
      </c>
      <c r="BB12">
        <f t="shared" si="9"/>
        <v>1970</v>
      </c>
      <c r="BC12">
        <f t="shared" si="10"/>
        <v>38000</v>
      </c>
      <c r="BD12">
        <f t="shared" si="11"/>
        <v>6800</v>
      </c>
      <c r="BE12">
        <f t="shared" si="12"/>
        <v>14800</v>
      </c>
      <c r="BF12" s="19">
        <f t="shared" si="13"/>
        <v>0.6462585034013606</v>
      </c>
      <c r="BG12" s="19">
        <f t="shared" si="14"/>
        <v>1.6190476190476191</v>
      </c>
      <c r="BH12" s="19">
        <f t="shared" si="15"/>
        <v>0.75510204081632648</v>
      </c>
      <c r="BL12">
        <f t="shared" si="16"/>
        <v>1970</v>
      </c>
      <c r="BM12" s="60">
        <f t="shared" si="17"/>
        <v>71700</v>
      </c>
      <c r="BN12">
        <f t="shared" si="18"/>
        <v>19700</v>
      </c>
      <c r="BO12">
        <f t="shared" si="19"/>
        <v>28600</v>
      </c>
      <c r="BP12" s="19">
        <f t="shared" si="20"/>
        <v>0.78704720087815583</v>
      </c>
      <c r="BQ12" s="19">
        <f t="shared" si="21"/>
        <v>1.6694915254237288</v>
      </c>
      <c r="BR12" s="19">
        <f t="shared" si="22"/>
        <v>0.79224376731301938</v>
      </c>
    </row>
    <row r="13" spans="1:70" x14ac:dyDescent="0.25">
      <c r="A13">
        <f t="shared" si="23"/>
        <v>1971</v>
      </c>
      <c r="B13" s="59">
        <v>12400</v>
      </c>
      <c r="C13" s="60"/>
      <c r="D13" s="60">
        <v>16400</v>
      </c>
      <c r="E13" s="60">
        <v>11400</v>
      </c>
      <c r="F13" s="60">
        <v>4000</v>
      </c>
      <c r="G13" s="60">
        <v>1800</v>
      </c>
      <c r="H13" s="60">
        <v>29000</v>
      </c>
      <c r="I13" s="60">
        <v>4000</v>
      </c>
      <c r="J13" s="60">
        <v>9200</v>
      </c>
      <c r="K13" s="60"/>
      <c r="L13" s="60"/>
      <c r="M13" s="60">
        <f t="shared" si="24"/>
        <v>75000</v>
      </c>
      <c r="N13" s="60">
        <f t="shared" si="25"/>
        <v>42200</v>
      </c>
      <c r="O13" s="6">
        <v>500</v>
      </c>
      <c r="P13">
        <v>100</v>
      </c>
      <c r="Q13">
        <v>8700</v>
      </c>
      <c r="S13">
        <v>2600</v>
      </c>
      <c r="T13">
        <v>200</v>
      </c>
      <c r="W13">
        <v>4200</v>
      </c>
      <c r="X13">
        <v>2000</v>
      </c>
      <c r="Y13">
        <v>500</v>
      </c>
      <c r="Z13">
        <v>100</v>
      </c>
      <c r="AD13">
        <f t="shared" si="6"/>
        <v>18800</v>
      </c>
      <c r="AE13">
        <f t="shared" si="0"/>
        <v>6800</v>
      </c>
      <c r="AF13" s="7">
        <f t="shared" si="1"/>
        <v>18900</v>
      </c>
      <c r="AG13" s="6">
        <v>500</v>
      </c>
      <c r="AI13">
        <v>8000</v>
      </c>
      <c r="AK13">
        <v>3400</v>
      </c>
      <c r="AL13">
        <v>1100</v>
      </c>
      <c r="AO13">
        <v>6000</v>
      </c>
      <c r="AP13">
        <v>2800</v>
      </c>
      <c r="AQ13">
        <v>2600</v>
      </c>
      <c r="AR13">
        <v>500</v>
      </c>
      <c r="AV13">
        <f t="shared" si="7"/>
        <v>24400</v>
      </c>
      <c r="AW13">
        <f t="shared" si="8"/>
        <v>11900</v>
      </c>
      <c r="AX13" s="7">
        <f t="shared" si="2"/>
        <v>24900</v>
      </c>
      <c r="BB13">
        <f t="shared" si="9"/>
        <v>1971</v>
      </c>
      <c r="BC13">
        <f t="shared" si="10"/>
        <v>42200</v>
      </c>
      <c r="BD13">
        <f t="shared" si="11"/>
        <v>6800</v>
      </c>
      <c r="BE13">
        <f t="shared" si="12"/>
        <v>11900</v>
      </c>
      <c r="BF13" s="19">
        <f t="shared" si="13"/>
        <v>0.71768707482993199</v>
      </c>
      <c r="BG13" s="19">
        <f t="shared" si="14"/>
        <v>1.6190476190476191</v>
      </c>
      <c r="BH13" s="19">
        <f t="shared" si="15"/>
        <v>0.6071428571428571</v>
      </c>
      <c r="BL13">
        <f t="shared" si="16"/>
        <v>1971</v>
      </c>
      <c r="BM13" s="60">
        <f t="shared" si="17"/>
        <v>75000</v>
      </c>
      <c r="BN13">
        <f t="shared" si="18"/>
        <v>18800</v>
      </c>
      <c r="BO13">
        <f t="shared" si="19"/>
        <v>24400</v>
      </c>
      <c r="BP13" s="19">
        <f t="shared" si="20"/>
        <v>0.82327113062568602</v>
      </c>
      <c r="BQ13" s="19">
        <f t="shared" si="21"/>
        <v>1.5932203389830508</v>
      </c>
      <c r="BR13" s="19">
        <f t="shared" si="22"/>
        <v>0.67590027700831024</v>
      </c>
    </row>
    <row r="14" spans="1:70" x14ac:dyDescent="0.25">
      <c r="A14">
        <f t="shared" si="23"/>
        <v>1972</v>
      </c>
      <c r="B14" s="59">
        <v>12200</v>
      </c>
      <c r="C14" s="60"/>
      <c r="D14" s="60">
        <v>16200</v>
      </c>
      <c r="E14" s="60">
        <v>12700</v>
      </c>
      <c r="F14" s="60">
        <v>4300</v>
      </c>
      <c r="G14" s="60">
        <v>2400</v>
      </c>
      <c r="H14" s="60">
        <v>27500</v>
      </c>
      <c r="I14" s="60">
        <v>4300</v>
      </c>
      <c r="J14" s="60">
        <v>11100</v>
      </c>
      <c r="K14" s="60"/>
      <c r="L14" s="60"/>
      <c r="M14" s="60">
        <f t="shared" si="24"/>
        <v>75300</v>
      </c>
      <c r="N14" s="60">
        <f t="shared" si="25"/>
        <v>42900</v>
      </c>
      <c r="O14" s="6">
        <v>500</v>
      </c>
      <c r="P14">
        <v>100</v>
      </c>
      <c r="Q14">
        <v>8400</v>
      </c>
      <c r="S14">
        <v>3900</v>
      </c>
      <c r="T14">
        <v>300</v>
      </c>
      <c r="W14">
        <v>4500</v>
      </c>
      <c r="X14">
        <v>2000</v>
      </c>
      <c r="Y14">
        <v>600</v>
      </c>
      <c r="Z14">
        <v>100</v>
      </c>
      <c r="AD14">
        <f t="shared" si="6"/>
        <v>20300</v>
      </c>
      <c r="AE14">
        <f t="shared" si="0"/>
        <v>7200</v>
      </c>
      <c r="AF14" s="7">
        <f t="shared" si="1"/>
        <v>20400</v>
      </c>
      <c r="AG14" s="6">
        <v>1100</v>
      </c>
      <c r="AI14">
        <v>1200</v>
      </c>
      <c r="AK14">
        <v>7300</v>
      </c>
      <c r="AL14">
        <v>1600</v>
      </c>
      <c r="AO14">
        <v>7500</v>
      </c>
      <c r="AP14">
        <v>3300</v>
      </c>
      <c r="AQ14">
        <v>3000</v>
      </c>
      <c r="AR14">
        <v>2100</v>
      </c>
      <c r="AV14">
        <f t="shared" si="7"/>
        <v>25000</v>
      </c>
      <c r="AW14">
        <f t="shared" si="8"/>
        <v>15900</v>
      </c>
      <c r="AX14" s="7">
        <f t="shared" si="2"/>
        <v>27100</v>
      </c>
      <c r="BB14">
        <f t="shared" si="9"/>
        <v>1972</v>
      </c>
      <c r="BC14">
        <f t="shared" si="10"/>
        <v>42900</v>
      </c>
      <c r="BD14">
        <f t="shared" si="11"/>
        <v>7200</v>
      </c>
      <c r="BE14">
        <f t="shared" si="12"/>
        <v>15900</v>
      </c>
      <c r="BF14" s="19">
        <f t="shared" si="13"/>
        <v>0.72959183673469385</v>
      </c>
      <c r="BG14" s="19">
        <f t="shared" si="14"/>
        <v>1.7142857142857142</v>
      </c>
      <c r="BH14" s="19">
        <f t="shared" si="15"/>
        <v>0.81122448979591832</v>
      </c>
      <c r="BL14">
        <f t="shared" si="16"/>
        <v>1972</v>
      </c>
      <c r="BM14" s="60">
        <f t="shared" si="17"/>
        <v>75300</v>
      </c>
      <c r="BN14">
        <f t="shared" si="18"/>
        <v>20300</v>
      </c>
      <c r="BO14">
        <f t="shared" si="19"/>
        <v>25000</v>
      </c>
      <c r="BP14" s="19">
        <f t="shared" si="20"/>
        <v>0.82656421514818879</v>
      </c>
      <c r="BQ14" s="19">
        <f t="shared" si="21"/>
        <v>1.7203389830508475</v>
      </c>
      <c r="BR14" s="19">
        <f t="shared" si="22"/>
        <v>0.69252077562326875</v>
      </c>
    </row>
    <row r="15" spans="1:70" x14ac:dyDescent="0.25">
      <c r="A15">
        <f t="shared" si="23"/>
        <v>1973</v>
      </c>
      <c r="B15" s="59">
        <v>15900</v>
      </c>
      <c r="C15" s="60"/>
      <c r="D15" s="60">
        <v>17200</v>
      </c>
      <c r="E15" s="60">
        <v>13500</v>
      </c>
      <c r="F15" s="60">
        <v>4700</v>
      </c>
      <c r="G15" s="60">
        <v>2400</v>
      </c>
      <c r="H15" s="60">
        <v>29100</v>
      </c>
      <c r="I15" s="60">
        <v>4700</v>
      </c>
      <c r="J15" s="60">
        <v>12300</v>
      </c>
      <c r="K15" s="60"/>
      <c r="L15" s="60"/>
      <c r="M15" s="60">
        <f t="shared" si="24"/>
        <v>82800</v>
      </c>
      <c r="N15" s="60">
        <f t="shared" si="25"/>
        <v>46100</v>
      </c>
      <c r="O15" s="6">
        <v>800</v>
      </c>
      <c r="P15">
        <v>100</v>
      </c>
      <c r="Q15">
        <v>8200</v>
      </c>
      <c r="S15">
        <v>3200</v>
      </c>
      <c r="T15">
        <v>400</v>
      </c>
      <c r="W15">
        <v>3800</v>
      </c>
      <c r="X15">
        <v>2100</v>
      </c>
      <c r="Y15">
        <v>600</v>
      </c>
      <c r="Z15">
        <v>100</v>
      </c>
      <c r="AD15">
        <f t="shared" si="6"/>
        <v>19200</v>
      </c>
      <c r="AE15">
        <f t="shared" si="0"/>
        <v>6600</v>
      </c>
      <c r="AF15" s="7">
        <f t="shared" si="1"/>
        <v>19300</v>
      </c>
      <c r="AG15" s="6">
        <v>900</v>
      </c>
      <c r="AI15">
        <v>1000</v>
      </c>
      <c r="AK15">
        <v>4600</v>
      </c>
      <c r="AL15">
        <v>1400</v>
      </c>
      <c r="AO15">
        <v>6900</v>
      </c>
      <c r="AP15">
        <v>3200</v>
      </c>
      <c r="AQ15">
        <v>2700</v>
      </c>
      <c r="AR15">
        <v>1700</v>
      </c>
      <c r="AV15">
        <f t="shared" si="7"/>
        <v>20700</v>
      </c>
      <c r="AW15">
        <f t="shared" si="8"/>
        <v>14500</v>
      </c>
      <c r="AX15" s="7">
        <f t="shared" si="2"/>
        <v>22400</v>
      </c>
      <c r="BB15">
        <f t="shared" si="9"/>
        <v>1973</v>
      </c>
      <c r="BC15">
        <f t="shared" si="10"/>
        <v>46100</v>
      </c>
      <c r="BD15">
        <f t="shared" si="11"/>
        <v>6600</v>
      </c>
      <c r="BE15">
        <f t="shared" si="12"/>
        <v>14500</v>
      </c>
      <c r="BF15" s="19">
        <f t="shared" si="13"/>
        <v>0.78401360544217691</v>
      </c>
      <c r="BG15" s="19">
        <f t="shared" si="14"/>
        <v>1.5714285714285714</v>
      </c>
      <c r="BH15" s="19">
        <f t="shared" si="15"/>
        <v>0.73979591836734693</v>
      </c>
      <c r="BL15">
        <f t="shared" si="16"/>
        <v>1973</v>
      </c>
      <c r="BM15" s="60">
        <f t="shared" si="17"/>
        <v>82800</v>
      </c>
      <c r="BN15">
        <f t="shared" si="18"/>
        <v>19200</v>
      </c>
      <c r="BO15">
        <f t="shared" si="19"/>
        <v>20700</v>
      </c>
      <c r="BP15" s="19">
        <f t="shared" si="20"/>
        <v>0.90889132821075735</v>
      </c>
      <c r="BQ15" s="19">
        <f t="shared" si="21"/>
        <v>1.6271186440677967</v>
      </c>
      <c r="BR15" s="19">
        <f t="shared" si="22"/>
        <v>0.57340720221606645</v>
      </c>
    </row>
    <row r="16" spans="1:70" x14ac:dyDescent="0.25">
      <c r="A16">
        <f t="shared" si="23"/>
        <v>1974</v>
      </c>
      <c r="B16" s="59">
        <v>15300</v>
      </c>
      <c r="C16" s="60"/>
      <c r="D16" s="60">
        <v>19800</v>
      </c>
      <c r="E16" s="60">
        <v>14700</v>
      </c>
      <c r="F16" s="60">
        <v>5000</v>
      </c>
      <c r="G16" s="60">
        <v>2300</v>
      </c>
      <c r="H16" s="60">
        <v>29100</v>
      </c>
      <c r="I16" s="60">
        <v>5000</v>
      </c>
      <c r="J16" s="60">
        <v>15100</v>
      </c>
      <c r="K16" s="60"/>
      <c r="L16" s="60"/>
      <c r="M16" s="60">
        <f t="shared" si="24"/>
        <v>86200</v>
      </c>
      <c r="N16" s="60">
        <f t="shared" si="25"/>
        <v>49200</v>
      </c>
      <c r="O16" s="6">
        <v>800</v>
      </c>
      <c r="P16">
        <v>100</v>
      </c>
      <c r="Q16">
        <v>7100</v>
      </c>
      <c r="S16">
        <v>2900</v>
      </c>
      <c r="T16">
        <v>300</v>
      </c>
      <c r="W16">
        <v>3400</v>
      </c>
      <c r="X16">
        <v>3900</v>
      </c>
      <c r="Y16">
        <v>600</v>
      </c>
      <c r="Z16">
        <v>100</v>
      </c>
      <c r="AD16">
        <f t="shared" si="6"/>
        <v>19100</v>
      </c>
      <c r="AE16">
        <f t="shared" si="0"/>
        <v>8000</v>
      </c>
      <c r="AF16" s="7">
        <f t="shared" si="1"/>
        <v>19200</v>
      </c>
      <c r="AG16" s="6">
        <v>800</v>
      </c>
      <c r="AI16">
        <v>8100</v>
      </c>
      <c r="AK16">
        <v>5000</v>
      </c>
      <c r="AL16">
        <v>1800</v>
      </c>
      <c r="AO16">
        <v>6900</v>
      </c>
      <c r="AP16">
        <v>2000</v>
      </c>
      <c r="AQ16">
        <v>3100</v>
      </c>
      <c r="AR16">
        <v>2300</v>
      </c>
      <c r="AV16">
        <f t="shared" si="7"/>
        <v>27700</v>
      </c>
      <c r="AW16">
        <f t="shared" si="8"/>
        <v>14300</v>
      </c>
      <c r="AX16" s="7">
        <f t="shared" si="2"/>
        <v>30000</v>
      </c>
      <c r="BB16">
        <f t="shared" si="9"/>
        <v>1974</v>
      </c>
      <c r="BC16">
        <f t="shared" si="10"/>
        <v>49200</v>
      </c>
      <c r="BD16">
        <f t="shared" si="11"/>
        <v>8000</v>
      </c>
      <c r="BE16">
        <f t="shared" si="12"/>
        <v>14300</v>
      </c>
      <c r="BF16" s="19">
        <f t="shared" si="13"/>
        <v>0.83673469387755106</v>
      </c>
      <c r="BG16" s="19">
        <f t="shared" si="14"/>
        <v>1.9047619047619047</v>
      </c>
      <c r="BH16" s="19">
        <f t="shared" si="15"/>
        <v>0.72959183673469385</v>
      </c>
      <c r="BL16">
        <f t="shared" si="16"/>
        <v>1974</v>
      </c>
      <c r="BM16" s="60">
        <f t="shared" si="17"/>
        <v>86200</v>
      </c>
      <c r="BN16">
        <f t="shared" si="18"/>
        <v>19100</v>
      </c>
      <c r="BO16">
        <f t="shared" si="19"/>
        <v>27700</v>
      </c>
      <c r="BP16" s="19">
        <f t="shared" si="20"/>
        <v>0.94621295279912188</v>
      </c>
      <c r="BQ16" s="19">
        <f t="shared" si="21"/>
        <v>1.6186440677966101</v>
      </c>
      <c r="BR16" s="19">
        <f t="shared" si="22"/>
        <v>0.76731301939058172</v>
      </c>
    </row>
    <row r="17" spans="1:70" x14ac:dyDescent="0.25">
      <c r="A17">
        <f t="shared" si="23"/>
        <v>1975</v>
      </c>
      <c r="B17" s="59">
        <v>14300</v>
      </c>
      <c r="C17" s="60"/>
      <c r="D17" s="60">
        <v>24100</v>
      </c>
      <c r="E17" s="60">
        <v>15700</v>
      </c>
      <c r="F17" s="60">
        <v>5900</v>
      </c>
      <c r="G17" s="60">
        <v>2300</v>
      </c>
      <c r="H17" s="60">
        <v>26700</v>
      </c>
      <c r="I17" s="60">
        <v>5900</v>
      </c>
      <c r="J17" s="60">
        <v>15800</v>
      </c>
      <c r="K17" s="60"/>
      <c r="L17" s="60"/>
      <c r="M17" s="60">
        <f t="shared" si="24"/>
        <v>89000</v>
      </c>
      <c r="N17" s="60">
        <f t="shared" si="25"/>
        <v>48400</v>
      </c>
      <c r="O17" s="6">
        <v>600</v>
      </c>
      <c r="P17">
        <v>100</v>
      </c>
      <c r="Q17">
        <v>8200</v>
      </c>
      <c r="S17">
        <v>3400</v>
      </c>
      <c r="T17">
        <v>300</v>
      </c>
      <c r="W17">
        <v>2500</v>
      </c>
      <c r="X17">
        <v>1600</v>
      </c>
      <c r="Y17">
        <v>800</v>
      </c>
      <c r="Z17">
        <v>100</v>
      </c>
      <c r="AD17">
        <f t="shared" si="6"/>
        <v>17500</v>
      </c>
      <c r="AE17">
        <f t="shared" si="0"/>
        <v>5000</v>
      </c>
      <c r="AF17" s="7">
        <f t="shared" si="1"/>
        <v>17600</v>
      </c>
      <c r="AG17" s="6">
        <v>700</v>
      </c>
      <c r="AI17">
        <v>10600</v>
      </c>
      <c r="AK17">
        <v>7500</v>
      </c>
      <c r="AL17">
        <v>2000</v>
      </c>
      <c r="AO17">
        <v>6200</v>
      </c>
      <c r="AP17">
        <v>3700</v>
      </c>
      <c r="AQ17">
        <v>3500</v>
      </c>
      <c r="AR17">
        <v>3100</v>
      </c>
      <c r="AV17">
        <f t="shared" si="7"/>
        <v>34200</v>
      </c>
      <c r="AW17">
        <f t="shared" si="8"/>
        <v>16500</v>
      </c>
      <c r="AX17" s="7">
        <f t="shared" si="2"/>
        <v>37300</v>
      </c>
      <c r="BB17">
        <f t="shared" si="9"/>
        <v>1975</v>
      </c>
      <c r="BC17">
        <f t="shared" si="10"/>
        <v>48400</v>
      </c>
      <c r="BD17">
        <f t="shared" si="11"/>
        <v>5000</v>
      </c>
      <c r="BE17">
        <f t="shared" si="12"/>
        <v>16500</v>
      </c>
      <c r="BF17" s="19">
        <f t="shared" si="13"/>
        <v>0.8231292517006803</v>
      </c>
      <c r="BG17" s="19">
        <f t="shared" si="14"/>
        <v>1.1904761904761905</v>
      </c>
      <c r="BH17" s="19">
        <f t="shared" si="15"/>
        <v>0.84183673469387754</v>
      </c>
      <c r="BL17">
        <f t="shared" si="16"/>
        <v>1975</v>
      </c>
      <c r="BM17" s="60">
        <f t="shared" si="17"/>
        <v>89000</v>
      </c>
      <c r="BN17">
        <f t="shared" si="18"/>
        <v>17500</v>
      </c>
      <c r="BO17">
        <f t="shared" si="19"/>
        <v>34200</v>
      </c>
      <c r="BP17" s="19">
        <f t="shared" si="20"/>
        <v>0.97694840834248076</v>
      </c>
      <c r="BQ17" s="19">
        <f t="shared" si="21"/>
        <v>1.4830508474576272</v>
      </c>
      <c r="BR17" s="19">
        <f t="shared" si="22"/>
        <v>0.94736842105263153</v>
      </c>
    </row>
    <row r="18" spans="1:70" x14ac:dyDescent="0.25">
      <c r="A18">
        <f t="shared" si="23"/>
        <v>1976</v>
      </c>
      <c r="B18" s="59">
        <v>12300</v>
      </c>
      <c r="C18" s="60"/>
      <c r="D18" s="60">
        <v>18500</v>
      </c>
      <c r="E18" s="60">
        <v>15700</v>
      </c>
      <c r="F18" s="60">
        <v>5800</v>
      </c>
      <c r="G18" s="60">
        <v>2600</v>
      </c>
      <c r="H18" s="60">
        <v>32800</v>
      </c>
      <c r="I18" s="60">
        <v>5800</v>
      </c>
      <c r="J18" s="60">
        <v>16500</v>
      </c>
      <c r="K18" s="60"/>
      <c r="L18" s="60"/>
      <c r="M18" s="60">
        <f t="shared" si="24"/>
        <v>87700</v>
      </c>
      <c r="N18" s="60">
        <f t="shared" si="25"/>
        <v>55100</v>
      </c>
      <c r="O18" s="6">
        <v>700</v>
      </c>
      <c r="P18">
        <v>100</v>
      </c>
      <c r="Q18">
        <v>6300</v>
      </c>
      <c r="S18">
        <v>3700</v>
      </c>
      <c r="T18">
        <v>300</v>
      </c>
      <c r="W18">
        <v>2600</v>
      </c>
      <c r="X18">
        <v>2100</v>
      </c>
      <c r="Y18">
        <v>500</v>
      </c>
      <c r="Z18">
        <v>100</v>
      </c>
      <c r="AD18">
        <f t="shared" si="6"/>
        <v>16300</v>
      </c>
      <c r="AE18">
        <f t="shared" si="0"/>
        <v>5300</v>
      </c>
      <c r="AF18" s="7">
        <f t="shared" si="1"/>
        <v>16400</v>
      </c>
      <c r="AG18" s="6">
        <v>900</v>
      </c>
      <c r="AI18">
        <v>9200</v>
      </c>
      <c r="AK18">
        <v>6300</v>
      </c>
      <c r="AL18">
        <v>1800</v>
      </c>
      <c r="AO18">
        <v>7300</v>
      </c>
      <c r="AP18">
        <v>3800</v>
      </c>
      <c r="AQ18">
        <v>3700</v>
      </c>
      <c r="AR18">
        <v>3000</v>
      </c>
      <c r="AV18">
        <f t="shared" si="7"/>
        <v>33000</v>
      </c>
      <c r="AW18">
        <f t="shared" si="8"/>
        <v>17800</v>
      </c>
      <c r="AX18" s="7">
        <f t="shared" si="2"/>
        <v>36000</v>
      </c>
      <c r="BB18">
        <f t="shared" si="9"/>
        <v>1976</v>
      </c>
      <c r="BC18">
        <f t="shared" si="10"/>
        <v>55100</v>
      </c>
      <c r="BD18">
        <f t="shared" si="11"/>
        <v>5300</v>
      </c>
      <c r="BE18">
        <f t="shared" si="12"/>
        <v>17800</v>
      </c>
      <c r="BF18" s="19">
        <f t="shared" si="13"/>
        <v>0.93707482993197277</v>
      </c>
      <c r="BG18" s="19">
        <f t="shared" si="14"/>
        <v>1.2619047619047619</v>
      </c>
      <c r="BH18" s="19">
        <f t="shared" si="15"/>
        <v>0.90816326530612246</v>
      </c>
      <c r="BL18">
        <f t="shared" si="16"/>
        <v>1976</v>
      </c>
      <c r="BM18" s="60">
        <f t="shared" si="17"/>
        <v>87700</v>
      </c>
      <c r="BN18">
        <f t="shared" si="18"/>
        <v>16300</v>
      </c>
      <c r="BO18">
        <f t="shared" si="19"/>
        <v>33000</v>
      </c>
      <c r="BP18" s="19">
        <f t="shared" si="20"/>
        <v>0.96267837541163559</v>
      </c>
      <c r="BQ18" s="19">
        <f t="shared" si="21"/>
        <v>1.3813559322033899</v>
      </c>
      <c r="BR18" s="19">
        <f t="shared" si="22"/>
        <v>0.91412742382271472</v>
      </c>
    </row>
    <row r="19" spans="1:70" x14ac:dyDescent="0.25">
      <c r="A19">
        <f t="shared" si="23"/>
        <v>1977</v>
      </c>
      <c r="B19" s="59">
        <v>12300</v>
      </c>
      <c r="C19" s="60"/>
      <c r="D19" s="60">
        <v>17000</v>
      </c>
      <c r="E19" s="60">
        <v>15500</v>
      </c>
      <c r="F19" s="60">
        <v>6200</v>
      </c>
      <c r="G19" s="60">
        <v>2600</v>
      </c>
      <c r="H19" s="60">
        <v>30700</v>
      </c>
      <c r="I19" s="60">
        <v>6200</v>
      </c>
      <c r="J19" s="60">
        <v>17600</v>
      </c>
      <c r="K19" s="60"/>
      <c r="L19" s="60"/>
      <c r="M19" s="60">
        <f t="shared" si="24"/>
        <v>84300</v>
      </c>
      <c r="N19" s="60">
        <f t="shared" si="25"/>
        <v>54500</v>
      </c>
      <c r="O19" s="6">
        <v>600</v>
      </c>
      <c r="P19">
        <v>100</v>
      </c>
      <c r="Q19">
        <v>5000</v>
      </c>
      <c r="S19">
        <v>3700</v>
      </c>
      <c r="T19">
        <v>200</v>
      </c>
      <c r="W19">
        <v>2900</v>
      </c>
      <c r="X19">
        <v>1400</v>
      </c>
      <c r="Y19">
        <v>300</v>
      </c>
      <c r="Z19">
        <v>100</v>
      </c>
      <c r="AD19">
        <f t="shared" si="6"/>
        <v>14200</v>
      </c>
      <c r="AE19">
        <f t="shared" si="0"/>
        <v>4700</v>
      </c>
      <c r="AF19" s="7">
        <f t="shared" si="1"/>
        <v>14300</v>
      </c>
      <c r="AG19" s="6">
        <v>800</v>
      </c>
      <c r="AI19">
        <v>9200</v>
      </c>
      <c r="AK19">
        <v>7000</v>
      </c>
      <c r="AL19">
        <v>1400</v>
      </c>
      <c r="AO19">
        <v>7300</v>
      </c>
      <c r="AP19">
        <v>3200</v>
      </c>
      <c r="AQ19">
        <v>3400</v>
      </c>
      <c r="AR19">
        <v>3800</v>
      </c>
      <c r="AV19">
        <f t="shared" si="7"/>
        <v>32300</v>
      </c>
      <c r="AW19">
        <f t="shared" si="8"/>
        <v>17700</v>
      </c>
      <c r="AX19" s="7">
        <f t="shared" si="2"/>
        <v>36100</v>
      </c>
      <c r="BB19">
        <f t="shared" si="9"/>
        <v>1977</v>
      </c>
      <c r="BC19">
        <f t="shared" si="10"/>
        <v>54500</v>
      </c>
      <c r="BD19">
        <f t="shared" si="11"/>
        <v>4700</v>
      </c>
      <c r="BE19">
        <f t="shared" si="12"/>
        <v>17700</v>
      </c>
      <c r="BF19" s="19">
        <f t="shared" si="13"/>
        <v>0.9268707482993197</v>
      </c>
      <c r="BG19" s="19">
        <f t="shared" si="14"/>
        <v>1.1190476190476191</v>
      </c>
      <c r="BH19" s="19">
        <f t="shared" si="15"/>
        <v>0.90306122448979587</v>
      </c>
      <c r="BL19">
        <f t="shared" si="16"/>
        <v>1977</v>
      </c>
      <c r="BM19" s="60">
        <f t="shared" si="17"/>
        <v>84300</v>
      </c>
      <c r="BN19">
        <f t="shared" si="18"/>
        <v>14200</v>
      </c>
      <c r="BO19">
        <f t="shared" si="19"/>
        <v>32300</v>
      </c>
      <c r="BP19" s="19">
        <f t="shared" si="20"/>
        <v>0.92535675082327118</v>
      </c>
      <c r="BQ19" s="19">
        <f t="shared" si="21"/>
        <v>1.2033898305084745</v>
      </c>
      <c r="BR19" s="19">
        <f t="shared" si="22"/>
        <v>0.89473684210526316</v>
      </c>
    </row>
    <row r="20" spans="1:70" x14ac:dyDescent="0.25">
      <c r="A20">
        <f t="shared" si="23"/>
        <v>1978</v>
      </c>
      <c r="B20" s="59">
        <v>14400</v>
      </c>
      <c r="C20" s="60"/>
      <c r="D20" s="60">
        <v>18800</v>
      </c>
      <c r="E20" s="60">
        <v>15800</v>
      </c>
      <c r="F20" s="60">
        <v>5800</v>
      </c>
      <c r="G20" s="60">
        <v>1900</v>
      </c>
      <c r="H20" s="60">
        <v>31600</v>
      </c>
      <c r="I20" s="60">
        <v>5600</v>
      </c>
      <c r="J20" s="60">
        <v>18400</v>
      </c>
      <c r="K20" s="60"/>
      <c r="L20" s="60"/>
      <c r="M20" s="60">
        <f t="shared" si="24"/>
        <v>88300</v>
      </c>
      <c r="N20" s="60">
        <f t="shared" si="25"/>
        <v>55600</v>
      </c>
      <c r="O20" s="6">
        <v>600</v>
      </c>
      <c r="P20">
        <v>100</v>
      </c>
      <c r="Q20">
        <v>5000</v>
      </c>
      <c r="S20">
        <v>3200</v>
      </c>
      <c r="T20">
        <v>200</v>
      </c>
      <c r="W20">
        <v>2400</v>
      </c>
      <c r="X20">
        <v>2000</v>
      </c>
      <c r="Y20">
        <v>400</v>
      </c>
      <c r="Z20">
        <v>100</v>
      </c>
      <c r="AD20">
        <f t="shared" si="6"/>
        <v>13900</v>
      </c>
      <c r="AE20">
        <f t="shared" si="0"/>
        <v>4900</v>
      </c>
      <c r="AF20" s="7">
        <f t="shared" si="1"/>
        <v>14000</v>
      </c>
      <c r="AG20" s="6">
        <v>800</v>
      </c>
      <c r="AI20">
        <v>9700</v>
      </c>
      <c r="AK20">
        <v>6500</v>
      </c>
      <c r="AL20">
        <v>1400</v>
      </c>
      <c r="AO20">
        <v>7000</v>
      </c>
      <c r="AP20">
        <v>3500</v>
      </c>
      <c r="AQ20">
        <v>2900</v>
      </c>
      <c r="AR20">
        <v>4400</v>
      </c>
      <c r="AV20">
        <f t="shared" si="7"/>
        <v>31800</v>
      </c>
      <c r="AW20">
        <f t="shared" si="8"/>
        <v>17800</v>
      </c>
      <c r="AX20" s="7">
        <f t="shared" si="2"/>
        <v>36200</v>
      </c>
      <c r="BB20">
        <f t="shared" si="9"/>
        <v>1978</v>
      </c>
      <c r="BC20">
        <f t="shared" si="10"/>
        <v>55600</v>
      </c>
      <c r="BD20">
        <f t="shared" si="11"/>
        <v>4900</v>
      </c>
      <c r="BE20">
        <f t="shared" si="12"/>
        <v>17800</v>
      </c>
      <c r="BF20" s="19">
        <f t="shared" si="13"/>
        <v>0.94557823129251706</v>
      </c>
      <c r="BG20" s="19">
        <f t="shared" si="14"/>
        <v>1.1666666666666667</v>
      </c>
      <c r="BH20" s="19">
        <f t="shared" si="15"/>
        <v>0.90816326530612246</v>
      </c>
      <c r="BL20">
        <f t="shared" si="16"/>
        <v>1978</v>
      </c>
      <c r="BM20" s="60">
        <f t="shared" si="17"/>
        <v>88300</v>
      </c>
      <c r="BN20">
        <f t="shared" si="18"/>
        <v>13900</v>
      </c>
      <c r="BO20">
        <f t="shared" si="19"/>
        <v>31800</v>
      </c>
      <c r="BP20" s="19">
        <f t="shared" si="20"/>
        <v>0.96926454445664101</v>
      </c>
      <c r="BQ20" s="19">
        <f t="shared" si="21"/>
        <v>1.1779661016949152</v>
      </c>
      <c r="BR20" s="19">
        <f t="shared" si="22"/>
        <v>0.88088642659279781</v>
      </c>
    </row>
    <row r="21" spans="1:70" x14ac:dyDescent="0.25">
      <c r="A21">
        <f t="shared" si="23"/>
        <v>1979</v>
      </c>
      <c r="B21" s="59">
        <v>13200</v>
      </c>
      <c r="C21" s="60"/>
      <c r="D21" s="60">
        <v>18800</v>
      </c>
      <c r="E21" s="60">
        <v>14900</v>
      </c>
      <c r="F21" s="60">
        <v>7100</v>
      </c>
      <c r="G21" s="60">
        <v>2800</v>
      </c>
      <c r="H21" s="60">
        <v>30500</v>
      </c>
      <c r="I21" s="60">
        <v>7100</v>
      </c>
      <c r="J21" s="60">
        <v>19200</v>
      </c>
      <c r="K21" s="60"/>
      <c r="L21" s="60"/>
      <c r="M21" s="60">
        <f t="shared" si="24"/>
        <v>87300</v>
      </c>
      <c r="N21" s="60">
        <f t="shared" si="25"/>
        <v>56800</v>
      </c>
      <c r="O21" s="6">
        <v>600</v>
      </c>
      <c r="P21">
        <v>100</v>
      </c>
      <c r="Q21">
        <v>4100</v>
      </c>
      <c r="S21">
        <v>4500</v>
      </c>
      <c r="T21">
        <v>200</v>
      </c>
      <c r="W21">
        <v>1400</v>
      </c>
      <c r="X21">
        <v>1700</v>
      </c>
      <c r="Y21">
        <v>300</v>
      </c>
      <c r="Z21">
        <v>100</v>
      </c>
      <c r="AD21">
        <f t="shared" si="6"/>
        <v>12900</v>
      </c>
      <c r="AE21">
        <f t="shared" si="0"/>
        <v>3500</v>
      </c>
      <c r="AF21" s="7">
        <f t="shared" si="1"/>
        <v>13000</v>
      </c>
      <c r="AG21" s="6">
        <v>1000</v>
      </c>
      <c r="AI21">
        <v>9400</v>
      </c>
      <c r="AK21">
        <v>8800</v>
      </c>
      <c r="AL21">
        <v>1800</v>
      </c>
      <c r="AO21">
        <v>4300</v>
      </c>
      <c r="AP21">
        <v>4700</v>
      </c>
      <c r="AQ21">
        <v>4200</v>
      </c>
      <c r="AR21">
        <v>5500</v>
      </c>
      <c r="AV21">
        <f t="shared" si="7"/>
        <v>34200</v>
      </c>
      <c r="AW21">
        <f t="shared" si="8"/>
        <v>18700</v>
      </c>
      <c r="AX21" s="7">
        <f t="shared" si="2"/>
        <v>39700</v>
      </c>
      <c r="BB21">
        <f t="shared" si="9"/>
        <v>1979</v>
      </c>
      <c r="BC21">
        <f t="shared" si="10"/>
        <v>56800</v>
      </c>
      <c r="BD21">
        <f t="shared" si="11"/>
        <v>3500</v>
      </c>
      <c r="BE21">
        <f t="shared" si="12"/>
        <v>18700</v>
      </c>
      <c r="BF21" s="19">
        <f t="shared" si="13"/>
        <v>0.96598639455782309</v>
      </c>
      <c r="BG21" s="19">
        <f t="shared" si="14"/>
        <v>0.83333333333333337</v>
      </c>
      <c r="BH21" s="19">
        <f t="shared" si="15"/>
        <v>0.95408163265306123</v>
      </c>
      <c r="BL21">
        <f t="shared" si="16"/>
        <v>1979</v>
      </c>
      <c r="BM21" s="60">
        <f t="shared" si="17"/>
        <v>87300</v>
      </c>
      <c r="BN21">
        <f t="shared" si="18"/>
        <v>12900</v>
      </c>
      <c r="BO21">
        <f t="shared" si="19"/>
        <v>34200</v>
      </c>
      <c r="BP21" s="19">
        <f t="shared" si="20"/>
        <v>0.95828759604829861</v>
      </c>
      <c r="BQ21" s="19">
        <f t="shared" si="21"/>
        <v>1.0932203389830508</v>
      </c>
      <c r="BR21" s="19">
        <f t="shared" si="22"/>
        <v>0.94736842105263153</v>
      </c>
    </row>
    <row r="22" spans="1:70" ht="13" x14ac:dyDescent="0.3">
      <c r="A22">
        <f t="shared" si="23"/>
        <v>1980</v>
      </c>
      <c r="B22" s="59">
        <v>14900</v>
      </c>
      <c r="C22" s="60"/>
      <c r="D22" s="60">
        <v>19500</v>
      </c>
      <c r="E22" s="60">
        <v>15300</v>
      </c>
      <c r="F22" s="60">
        <v>6800</v>
      </c>
      <c r="G22" s="60">
        <v>2800</v>
      </c>
      <c r="H22" s="60">
        <v>31800</v>
      </c>
      <c r="I22" s="60">
        <v>6800</v>
      </c>
      <c r="J22" s="60">
        <v>20200</v>
      </c>
      <c r="K22" s="60"/>
      <c r="L22" s="60"/>
      <c r="M22" s="60">
        <f t="shared" si="24"/>
        <v>91100</v>
      </c>
      <c r="N22" s="60">
        <f t="shared" si="25"/>
        <v>58800</v>
      </c>
      <c r="O22" s="6">
        <v>600</v>
      </c>
      <c r="P22">
        <v>100</v>
      </c>
      <c r="Q22">
        <v>3400</v>
      </c>
      <c r="R22">
        <v>1800</v>
      </c>
      <c r="S22">
        <v>1700</v>
      </c>
      <c r="T22">
        <v>100</v>
      </c>
      <c r="W22">
        <v>2200</v>
      </c>
      <c r="X22">
        <v>1600</v>
      </c>
      <c r="Y22">
        <v>300</v>
      </c>
      <c r="Z22">
        <v>100</v>
      </c>
      <c r="AD22">
        <f t="shared" si="6"/>
        <v>11800</v>
      </c>
      <c r="AE22">
        <f t="shared" si="0"/>
        <v>4200</v>
      </c>
      <c r="AF22" s="7">
        <f t="shared" si="1"/>
        <v>11900</v>
      </c>
      <c r="AG22" s="6">
        <v>1000</v>
      </c>
      <c r="AI22">
        <v>10200</v>
      </c>
      <c r="AJ22">
        <v>1300</v>
      </c>
      <c r="AK22">
        <v>5800</v>
      </c>
      <c r="AL22">
        <v>2200</v>
      </c>
      <c r="AO22">
        <v>7300</v>
      </c>
      <c r="AP22">
        <v>5300</v>
      </c>
      <c r="AQ22">
        <v>3000</v>
      </c>
      <c r="AR22">
        <v>4000</v>
      </c>
      <c r="AV22">
        <f t="shared" si="7"/>
        <v>36100</v>
      </c>
      <c r="AW22">
        <f t="shared" si="8"/>
        <v>19600</v>
      </c>
      <c r="AX22" s="7">
        <f t="shared" si="2"/>
        <v>40100</v>
      </c>
      <c r="BB22" s="22">
        <f t="shared" si="9"/>
        <v>1980</v>
      </c>
      <c r="BC22" s="22">
        <f t="shared" si="10"/>
        <v>58800</v>
      </c>
      <c r="BD22" s="22">
        <f t="shared" si="11"/>
        <v>4200</v>
      </c>
      <c r="BE22" s="22">
        <f t="shared" si="12"/>
        <v>19600</v>
      </c>
      <c r="BF22" s="23">
        <f t="shared" si="13"/>
        <v>1</v>
      </c>
      <c r="BG22" s="23">
        <f t="shared" si="14"/>
        <v>1</v>
      </c>
      <c r="BH22" s="23">
        <f t="shared" si="15"/>
        <v>1</v>
      </c>
      <c r="BL22">
        <f t="shared" si="16"/>
        <v>1980</v>
      </c>
      <c r="BM22" s="60">
        <f t="shared" si="17"/>
        <v>91100</v>
      </c>
      <c r="BN22">
        <f t="shared" si="18"/>
        <v>11800</v>
      </c>
      <c r="BO22">
        <f t="shared" si="19"/>
        <v>36100</v>
      </c>
      <c r="BP22" s="19">
        <f t="shared" si="20"/>
        <v>1</v>
      </c>
      <c r="BQ22" s="19">
        <f t="shared" si="21"/>
        <v>1</v>
      </c>
      <c r="BR22" s="19">
        <f t="shared" si="22"/>
        <v>1</v>
      </c>
    </row>
    <row r="23" spans="1:70" x14ac:dyDescent="0.25">
      <c r="A23">
        <f t="shared" si="23"/>
        <v>1981</v>
      </c>
      <c r="B23" s="59">
        <v>14400</v>
      </c>
      <c r="C23" s="60"/>
      <c r="D23" s="60">
        <v>16800</v>
      </c>
      <c r="E23" s="60">
        <v>14500</v>
      </c>
      <c r="F23" s="60">
        <v>9600</v>
      </c>
      <c r="G23" s="60">
        <v>2700</v>
      </c>
      <c r="H23" s="60">
        <v>32200</v>
      </c>
      <c r="I23" s="60">
        <v>9600</v>
      </c>
      <c r="J23" s="60">
        <v>20800</v>
      </c>
      <c r="K23" s="60"/>
      <c r="L23" s="60"/>
      <c r="M23" s="60">
        <f t="shared" si="24"/>
        <v>90200</v>
      </c>
      <c r="N23" s="60">
        <f t="shared" si="25"/>
        <v>62600</v>
      </c>
      <c r="O23" s="6">
        <v>500</v>
      </c>
      <c r="P23">
        <v>100</v>
      </c>
      <c r="Q23">
        <v>2900</v>
      </c>
      <c r="R23">
        <v>2400</v>
      </c>
      <c r="S23">
        <v>1600</v>
      </c>
      <c r="T23">
        <v>100</v>
      </c>
      <c r="W23">
        <v>1600</v>
      </c>
      <c r="X23">
        <v>2100</v>
      </c>
      <c r="Y23">
        <v>300</v>
      </c>
      <c r="Z23">
        <v>100</v>
      </c>
      <c r="AD23">
        <f t="shared" si="6"/>
        <v>11600</v>
      </c>
      <c r="AE23">
        <f t="shared" si="0"/>
        <v>4100</v>
      </c>
      <c r="AF23" s="7">
        <f t="shared" si="1"/>
        <v>11700</v>
      </c>
      <c r="AG23" s="6">
        <v>900</v>
      </c>
      <c r="AI23">
        <v>7600</v>
      </c>
      <c r="AJ23">
        <v>1500</v>
      </c>
      <c r="AK23">
        <v>6000</v>
      </c>
      <c r="AL23">
        <v>1600</v>
      </c>
      <c r="AO23">
        <v>5500</v>
      </c>
      <c r="AP23">
        <v>5600</v>
      </c>
      <c r="AQ23">
        <v>3300</v>
      </c>
      <c r="AR23">
        <v>3900</v>
      </c>
      <c r="AV23">
        <f t="shared" si="7"/>
        <v>32000</v>
      </c>
      <c r="AW23">
        <f t="shared" si="8"/>
        <v>18300</v>
      </c>
      <c r="AX23" s="7">
        <f t="shared" si="2"/>
        <v>35900</v>
      </c>
      <c r="BB23">
        <f t="shared" si="9"/>
        <v>1981</v>
      </c>
      <c r="BC23">
        <f t="shared" si="10"/>
        <v>62600</v>
      </c>
      <c r="BD23">
        <f t="shared" si="11"/>
        <v>4100</v>
      </c>
      <c r="BE23">
        <f t="shared" si="12"/>
        <v>18300</v>
      </c>
      <c r="BF23" s="19">
        <f t="shared" si="13"/>
        <v>1.064625850340136</v>
      </c>
      <c r="BG23" s="19">
        <f t="shared" si="14"/>
        <v>0.97619047619047616</v>
      </c>
      <c r="BH23" s="19">
        <f t="shared" si="15"/>
        <v>0.93367346938775508</v>
      </c>
      <c r="BL23">
        <f t="shared" si="16"/>
        <v>1981</v>
      </c>
      <c r="BM23" s="60">
        <f t="shared" si="17"/>
        <v>90200</v>
      </c>
      <c r="BN23">
        <f t="shared" si="18"/>
        <v>11600</v>
      </c>
      <c r="BO23">
        <f t="shared" si="19"/>
        <v>32000</v>
      </c>
      <c r="BP23" s="19">
        <f t="shared" si="20"/>
        <v>0.99012074643249182</v>
      </c>
      <c r="BQ23" s="19">
        <f t="shared" si="21"/>
        <v>0.98305084745762716</v>
      </c>
      <c r="BR23" s="19">
        <f t="shared" si="22"/>
        <v>0.88642659279778391</v>
      </c>
    </row>
    <row r="24" spans="1:70" x14ac:dyDescent="0.25">
      <c r="A24">
        <f t="shared" si="23"/>
        <v>1982</v>
      </c>
      <c r="B24" s="59">
        <v>16200</v>
      </c>
      <c r="C24" s="60"/>
      <c r="D24" s="60">
        <v>19400</v>
      </c>
      <c r="E24" s="60">
        <v>16400</v>
      </c>
      <c r="F24" s="60">
        <v>12400</v>
      </c>
      <c r="G24" s="60">
        <v>2900</v>
      </c>
      <c r="H24" s="60">
        <v>27900</v>
      </c>
      <c r="I24" s="60">
        <v>12400</v>
      </c>
      <c r="J24" s="60">
        <v>20800</v>
      </c>
      <c r="K24" s="60"/>
      <c r="L24" s="60"/>
      <c r="M24" s="60">
        <f t="shared" si="24"/>
        <v>95200</v>
      </c>
      <c r="N24" s="60">
        <f t="shared" si="25"/>
        <v>61100</v>
      </c>
      <c r="O24" s="6">
        <v>800</v>
      </c>
      <c r="P24">
        <v>100</v>
      </c>
      <c r="Q24">
        <v>3000</v>
      </c>
      <c r="R24">
        <v>3700</v>
      </c>
      <c r="S24">
        <v>1400</v>
      </c>
      <c r="T24">
        <v>100</v>
      </c>
      <c r="W24">
        <v>1400</v>
      </c>
      <c r="X24">
        <v>1600</v>
      </c>
      <c r="Y24">
        <v>300</v>
      </c>
      <c r="Z24">
        <v>100</v>
      </c>
      <c r="AD24">
        <f t="shared" si="6"/>
        <v>12400</v>
      </c>
      <c r="AE24">
        <f t="shared" si="0"/>
        <v>3400</v>
      </c>
      <c r="AF24" s="7">
        <f t="shared" si="1"/>
        <v>12500</v>
      </c>
      <c r="AG24" s="6">
        <v>1000</v>
      </c>
      <c r="AI24">
        <v>6000</v>
      </c>
      <c r="AJ24">
        <v>1300</v>
      </c>
      <c r="AK24">
        <v>4900</v>
      </c>
      <c r="AL24">
        <v>1800</v>
      </c>
      <c r="AO24">
        <v>5800</v>
      </c>
      <c r="AP24">
        <v>5100</v>
      </c>
      <c r="AQ24">
        <v>3200</v>
      </c>
      <c r="AR24">
        <v>3900</v>
      </c>
      <c r="AV24">
        <f t="shared" si="7"/>
        <v>29100</v>
      </c>
      <c r="AW24">
        <f t="shared" si="8"/>
        <v>18000</v>
      </c>
      <c r="AX24" s="7">
        <f t="shared" si="2"/>
        <v>33000</v>
      </c>
      <c r="BB24">
        <f t="shared" si="9"/>
        <v>1982</v>
      </c>
      <c r="BC24">
        <f t="shared" si="10"/>
        <v>61100</v>
      </c>
      <c r="BD24">
        <f t="shared" si="11"/>
        <v>3400</v>
      </c>
      <c r="BE24">
        <f t="shared" si="12"/>
        <v>18000</v>
      </c>
      <c r="BF24" s="19">
        <f t="shared" si="13"/>
        <v>1.0391156462585034</v>
      </c>
      <c r="BG24" s="19">
        <f t="shared" si="14"/>
        <v>0.80952380952380953</v>
      </c>
      <c r="BH24" s="19">
        <f t="shared" si="15"/>
        <v>0.91836734693877553</v>
      </c>
      <c r="BL24">
        <f t="shared" si="16"/>
        <v>1982</v>
      </c>
      <c r="BM24" s="60">
        <f t="shared" si="17"/>
        <v>95200</v>
      </c>
      <c r="BN24">
        <f t="shared" si="18"/>
        <v>12400</v>
      </c>
      <c r="BO24">
        <f t="shared" si="19"/>
        <v>29100</v>
      </c>
      <c r="BP24" s="19">
        <f t="shared" si="20"/>
        <v>1.0450054884742042</v>
      </c>
      <c r="BQ24" s="19">
        <f t="shared" si="21"/>
        <v>1.0508474576271187</v>
      </c>
      <c r="BR24" s="19">
        <f t="shared" si="22"/>
        <v>0.80609418282548473</v>
      </c>
    </row>
    <row r="25" spans="1:70" x14ac:dyDescent="0.25">
      <c r="A25">
        <f t="shared" si="23"/>
        <v>1983</v>
      </c>
      <c r="B25" s="59">
        <v>15300</v>
      </c>
      <c r="C25" s="60"/>
      <c r="D25" s="60">
        <v>18700</v>
      </c>
      <c r="E25" s="60">
        <v>14300</v>
      </c>
      <c r="F25" s="60">
        <v>12700</v>
      </c>
      <c r="G25" s="60">
        <v>2900</v>
      </c>
      <c r="H25" s="60">
        <v>29100</v>
      </c>
      <c r="I25" s="60">
        <v>12700</v>
      </c>
      <c r="J25" s="60">
        <v>18000</v>
      </c>
      <c r="K25" s="60"/>
      <c r="L25" s="60"/>
      <c r="M25" s="60">
        <f t="shared" si="24"/>
        <v>93000</v>
      </c>
      <c r="N25" s="60">
        <f t="shared" si="25"/>
        <v>59800</v>
      </c>
      <c r="O25" s="6">
        <v>700</v>
      </c>
      <c r="P25">
        <v>100</v>
      </c>
      <c r="Q25">
        <v>1300</v>
      </c>
      <c r="R25">
        <v>5000</v>
      </c>
      <c r="S25">
        <v>1000</v>
      </c>
      <c r="T25">
        <v>100</v>
      </c>
      <c r="W25">
        <v>1300</v>
      </c>
      <c r="X25">
        <v>1400</v>
      </c>
      <c r="Y25">
        <v>400</v>
      </c>
      <c r="Z25">
        <v>100</v>
      </c>
      <c r="AD25">
        <f t="shared" si="6"/>
        <v>11300</v>
      </c>
      <c r="AE25">
        <f t="shared" si="0"/>
        <v>3200</v>
      </c>
      <c r="AF25" s="7">
        <f t="shared" si="1"/>
        <v>11400</v>
      </c>
      <c r="AG25" s="6">
        <v>1200</v>
      </c>
      <c r="AI25">
        <v>4700</v>
      </c>
      <c r="AJ25">
        <v>1900</v>
      </c>
      <c r="AK25">
        <v>4500</v>
      </c>
      <c r="AL25">
        <v>1000</v>
      </c>
      <c r="AO25">
        <v>5900</v>
      </c>
      <c r="AP25">
        <v>5500</v>
      </c>
      <c r="AQ25">
        <v>3600</v>
      </c>
      <c r="AR25">
        <v>3500</v>
      </c>
      <c r="AV25">
        <f t="shared" si="7"/>
        <v>28300</v>
      </c>
      <c r="AW25">
        <f t="shared" si="8"/>
        <v>18500</v>
      </c>
      <c r="AX25" s="7">
        <f t="shared" si="2"/>
        <v>31800</v>
      </c>
      <c r="BB25">
        <f t="shared" si="9"/>
        <v>1983</v>
      </c>
      <c r="BC25">
        <f t="shared" si="10"/>
        <v>59800</v>
      </c>
      <c r="BD25">
        <f t="shared" si="11"/>
        <v>3200</v>
      </c>
      <c r="BE25">
        <f t="shared" si="12"/>
        <v>18500</v>
      </c>
      <c r="BF25" s="19">
        <f t="shared" si="13"/>
        <v>1.0170068027210883</v>
      </c>
      <c r="BG25" s="19">
        <f t="shared" si="14"/>
        <v>0.76190476190476186</v>
      </c>
      <c r="BH25" s="19">
        <f t="shared" si="15"/>
        <v>0.94387755102040816</v>
      </c>
      <c r="BL25">
        <f t="shared" si="16"/>
        <v>1983</v>
      </c>
      <c r="BM25" s="60">
        <f t="shared" si="17"/>
        <v>93000</v>
      </c>
      <c r="BN25">
        <f t="shared" si="18"/>
        <v>11300</v>
      </c>
      <c r="BO25">
        <f t="shared" si="19"/>
        <v>28300</v>
      </c>
      <c r="BP25" s="19">
        <f t="shared" si="20"/>
        <v>1.0208562019758507</v>
      </c>
      <c r="BQ25" s="19">
        <f t="shared" si="21"/>
        <v>0.9576271186440678</v>
      </c>
      <c r="BR25" s="19">
        <f t="shared" si="22"/>
        <v>0.78393351800554012</v>
      </c>
    </row>
    <row r="26" spans="1:70" x14ac:dyDescent="0.25">
      <c r="A26">
        <f t="shared" si="23"/>
        <v>1984</v>
      </c>
      <c r="B26" s="59">
        <v>15100</v>
      </c>
      <c r="C26" s="60"/>
      <c r="D26" s="60">
        <v>22100</v>
      </c>
      <c r="E26" s="60">
        <v>12500</v>
      </c>
      <c r="F26" s="60">
        <v>7400</v>
      </c>
      <c r="G26" s="60">
        <v>2000</v>
      </c>
      <c r="H26" s="60">
        <v>34000</v>
      </c>
      <c r="I26" s="60">
        <v>7400</v>
      </c>
      <c r="J26" s="60">
        <v>22300</v>
      </c>
      <c r="K26" s="60"/>
      <c r="L26" s="60"/>
      <c r="M26" s="60">
        <f t="shared" si="24"/>
        <v>93100</v>
      </c>
      <c r="N26" s="60">
        <f t="shared" si="25"/>
        <v>63700</v>
      </c>
      <c r="O26" s="6">
        <v>500</v>
      </c>
      <c r="P26">
        <v>100</v>
      </c>
      <c r="Q26">
        <v>5000</v>
      </c>
      <c r="R26">
        <v>4200</v>
      </c>
      <c r="S26">
        <v>900</v>
      </c>
      <c r="T26">
        <v>100</v>
      </c>
      <c r="V26">
        <v>600</v>
      </c>
      <c r="W26">
        <v>1300</v>
      </c>
      <c r="X26">
        <v>1200</v>
      </c>
      <c r="Y26">
        <v>100</v>
      </c>
      <c r="Z26">
        <v>100</v>
      </c>
      <c r="AD26">
        <f t="shared" si="6"/>
        <v>14000</v>
      </c>
      <c r="AE26">
        <f t="shared" si="0"/>
        <v>3300</v>
      </c>
      <c r="AF26" s="7">
        <f t="shared" si="1"/>
        <v>14100</v>
      </c>
      <c r="AG26" s="6">
        <v>1000</v>
      </c>
      <c r="AI26">
        <v>9800</v>
      </c>
      <c r="AJ26">
        <v>2100</v>
      </c>
      <c r="AK26">
        <v>4800</v>
      </c>
      <c r="AL26">
        <v>1100</v>
      </c>
      <c r="AN26">
        <v>1300</v>
      </c>
      <c r="AO26">
        <v>5700</v>
      </c>
      <c r="AP26">
        <v>5800</v>
      </c>
      <c r="AQ26">
        <v>2500</v>
      </c>
      <c r="AR26">
        <v>3700</v>
      </c>
      <c r="AV26">
        <f t="shared" si="7"/>
        <v>34100</v>
      </c>
      <c r="AW26">
        <f t="shared" si="8"/>
        <v>19000</v>
      </c>
      <c r="AX26" s="7">
        <f t="shared" si="2"/>
        <v>37800</v>
      </c>
      <c r="BB26">
        <f t="shared" si="9"/>
        <v>1984</v>
      </c>
      <c r="BC26">
        <f t="shared" si="10"/>
        <v>63700</v>
      </c>
      <c r="BD26">
        <f t="shared" si="11"/>
        <v>3300</v>
      </c>
      <c r="BE26">
        <f t="shared" si="12"/>
        <v>19000</v>
      </c>
      <c r="BF26" s="19">
        <f t="shared" si="13"/>
        <v>1.0833333333333333</v>
      </c>
      <c r="BG26" s="19">
        <f t="shared" si="14"/>
        <v>0.7857142857142857</v>
      </c>
      <c r="BH26" s="19">
        <f t="shared" si="15"/>
        <v>0.96938775510204078</v>
      </c>
      <c r="BL26">
        <f t="shared" si="16"/>
        <v>1984</v>
      </c>
      <c r="BM26" s="60">
        <f t="shared" si="17"/>
        <v>93100</v>
      </c>
      <c r="BN26">
        <f t="shared" si="18"/>
        <v>14000</v>
      </c>
      <c r="BO26">
        <f t="shared" si="19"/>
        <v>34100</v>
      </c>
      <c r="BP26" s="19">
        <f t="shared" si="20"/>
        <v>1.021953896816685</v>
      </c>
      <c r="BQ26" s="19">
        <f t="shared" si="21"/>
        <v>1.1864406779661016</v>
      </c>
      <c r="BR26" s="19">
        <f t="shared" si="22"/>
        <v>0.94459833795013848</v>
      </c>
    </row>
    <row r="27" spans="1:70" x14ac:dyDescent="0.25">
      <c r="A27">
        <f t="shared" si="23"/>
        <v>1985</v>
      </c>
      <c r="B27" s="59">
        <v>16900</v>
      </c>
      <c r="C27" s="60"/>
      <c r="D27" s="60">
        <v>19500</v>
      </c>
      <c r="E27" s="60">
        <v>17400</v>
      </c>
      <c r="F27" s="60">
        <v>9900</v>
      </c>
      <c r="G27" s="60">
        <v>1500</v>
      </c>
      <c r="H27" s="60">
        <v>29300</v>
      </c>
      <c r="I27" s="60">
        <v>12200</v>
      </c>
      <c r="J27" s="60">
        <v>20300</v>
      </c>
      <c r="K27" s="60"/>
      <c r="L27" s="60"/>
      <c r="M27" s="60">
        <f t="shared" si="24"/>
        <v>94500</v>
      </c>
      <c r="N27" s="60">
        <f t="shared" si="25"/>
        <v>61800</v>
      </c>
      <c r="O27" s="6">
        <v>500</v>
      </c>
      <c r="P27">
        <v>100</v>
      </c>
      <c r="Q27">
        <v>2900</v>
      </c>
      <c r="R27">
        <v>4500</v>
      </c>
      <c r="S27">
        <v>1100</v>
      </c>
      <c r="T27">
        <v>100</v>
      </c>
      <c r="V27">
        <v>500</v>
      </c>
      <c r="W27">
        <v>800</v>
      </c>
      <c r="X27">
        <v>800</v>
      </c>
      <c r="Y27">
        <v>100</v>
      </c>
      <c r="Z27">
        <v>100</v>
      </c>
      <c r="AD27">
        <f t="shared" si="6"/>
        <v>11400</v>
      </c>
      <c r="AE27">
        <f t="shared" si="0"/>
        <v>2300</v>
      </c>
      <c r="AF27" s="7">
        <f t="shared" si="1"/>
        <v>11500</v>
      </c>
      <c r="AG27" s="6">
        <v>1100</v>
      </c>
      <c r="AI27">
        <v>7000</v>
      </c>
      <c r="AJ27">
        <v>2000</v>
      </c>
      <c r="AK27">
        <v>4800</v>
      </c>
      <c r="AL27">
        <v>1100</v>
      </c>
      <c r="AN27">
        <v>3000</v>
      </c>
      <c r="AO27">
        <v>1800</v>
      </c>
      <c r="AP27">
        <v>5000</v>
      </c>
      <c r="AQ27">
        <v>2400</v>
      </c>
      <c r="AR27">
        <v>3000</v>
      </c>
      <c r="AV27">
        <f t="shared" si="7"/>
        <v>28200</v>
      </c>
      <c r="AW27">
        <f t="shared" si="8"/>
        <v>15200</v>
      </c>
      <c r="AX27" s="7">
        <f t="shared" si="2"/>
        <v>31200</v>
      </c>
      <c r="BB27">
        <f t="shared" si="9"/>
        <v>1985</v>
      </c>
      <c r="BC27">
        <f t="shared" si="10"/>
        <v>61800</v>
      </c>
      <c r="BD27">
        <f t="shared" si="11"/>
        <v>2300</v>
      </c>
      <c r="BE27">
        <f t="shared" si="12"/>
        <v>15200</v>
      </c>
      <c r="BF27" s="19">
        <f t="shared" si="13"/>
        <v>1.0510204081632653</v>
      </c>
      <c r="BG27" s="19">
        <f t="shared" si="14"/>
        <v>0.54761904761904767</v>
      </c>
      <c r="BH27" s="19">
        <f t="shared" si="15"/>
        <v>0.77551020408163263</v>
      </c>
      <c r="BL27">
        <f t="shared" si="16"/>
        <v>1985</v>
      </c>
      <c r="BM27" s="60">
        <f t="shared" si="17"/>
        <v>94500</v>
      </c>
      <c r="BN27">
        <f t="shared" si="18"/>
        <v>11400</v>
      </c>
      <c r="BO27">
        <f t="shared" si="19"/>
        <v>28200</v>
      </c>
      <c r="BP27" s="19">
        <f t="shared" si="20"/>
        <v>1.0373216245883645</v>
      </c>
      <c r="BQ27" s="19">
        <f t="shared" si="21"/>
        <v>0.96610169491525422</v>
      </c>
      <c r="BR27" s="19">
        <f t="shared" si="22"/>
        <v>0.78116343490304707</v>
      </c>
    </row>
    <row r="28" spans="1:70" x14ac:dyDescent="0.25">
      <c r="A28">
        <f t="shared" si="23"/>
        <v>1986</v>
      </c>
      <c r="B28" s="59">
        <v>17300</v>
      </c>
      <c r="C28" s="60">
        <v>3000</v>
      </c>
      <c r="D28" s="60">
        <v>21300</v>
      </c>
      <c r="E28" s="60">
        <v>16700</v>
      </c>
      <c r="F28" s="60">
        <v>12000</v>
      </c>
      <c r="G28" s="60">
        <v>2900</v>
      </c>
      <c r="H28" s="60">
        <v>27400</v>
      </c>
      <c r="I28" s="60">
        <v>14300</v>
      </c>
      <c r="J28" s="60">
        <v>21400</v>
      </c>
      <c r="K28" s="60"/>
      <c r="L28" s="60"/>
      <c r="M28" s="60">
        <f t="shared" si="24"/>
        <v>100600</v>
      </c>
      <c r="N28" s="60">
        <f>SUM(H28:K28)</f>
        <v>63100</v>
      </c>
      <c r="O28" s="6">
        <v>500</v>
      </c>
      <c r="P28">
        <v>100</v>
      </c>
      <c r="Q28">
        <v>2500</v>
      </c>
      <c r="R28">
        <v>5300</v>
      </c>
      <c r="S28">
        <v>1300</v>
      </c>
      <c r="T28">
        <v>100</v>
      </c>
      <c r="V28">
        <v>600</v>
      </c>
      <c r="W28">
        <v>600</v>
      </c>
      <c r="X28">
        <v>700</v>
      </c>
      <c r="Y28">
        <v>200</v>
      </c>
      <c r="Z28">
        <v>100</v>
      </c>
      <c r="AD28">
        <f t="shared" si="6"/>
        <v>11900</v>
      </c>
      <c r="AE28">
        <f t="shared" si="0"/>
        <v>2200</v>
      </c>
      <c r="AF28" s="7">
        <f t="shared" si="1"/>
        <v>12000</v>
      </c>
      <c r="AG28" s="6">
        <v>1000</v>
      </c>
      <c r="AI28">
        <v>6900</v>
      </c>
      <c r="AJ28">
        <v>1900</v>
      </c>
      <c r="AK28">
        <v>4800</v>
      </c>
      <c r="AL28">
        <v>1100</v>
      </c>
      <c r="AN28">
        <v>3300</v>
      </c>
      <c r="AO28">
        <v>1800</v>
      </c>
      <c r="AP28">
        <v>4400</v>
      </c>
      <c r="AQ28">
        <v>2400</v>
      </c>
      <c r="AR28">
        <v>2600</v>
      </c>
      <c r="AV28">
        <f t="shared" si="7"/>
        <v>27600</v>
      </c>
      <c r="AW28">
        <f t="shared" si="8"/>
        <v>14500</v>
      </c>
      <c r="AX28" s="7">
        <f t="shared" si="2"/>
        <v>30200</v>
      </c>
      <c r="BB28">
        <f t="shared" si="9"/>
        <v>1986</v>
      </c>
      <c r="BC28">
        <f t="shared" si="10"/>
        <v>63100</v>
      </c>
      <c r="BD28">
        <f t="shared" si="11"/>
        <v>2200</v>
      </c>
      <c r="BE28">
        <f t="shared" si="12"/>
        <v>14500</v>
      </c>
      <c r="BF28" s="19">
        <f t="shared" si="13"/>
        <v>1.0731292517006803</v>
      </c>
      <c r="BG28" s="19">
        <f t="shared" si="14"/>
        <v>0.52380952380952384</v>
      </c>
      <c r="BH28" s="19">
        <f t="shared" si="15"/>
        <v>0.73979591836734693</v>
      </c>
      <c r="BL28">
        <f t="shared" si="16"/>
        <v>1986</v>
      </c>
      <c r="BM28" s="60">
        <f t="shared" si="17"/>
        <v>100600</v>
      </c>
      <c r="BN28">
        <f t="shared" si="18"/>
        <v>11900</v>
      </c>
      <c r="BO28">
        <f t="shared" si="19"/>
        <v>27600</v>
      </c>
      <c r="BP28" s="19">
        <f t="shared" si="20"/>
        <v>1.1042810098792535</v>
      </c>
      <c r="BQ28" s="19">
        <f t="shared" si="21"/>
        <v>1.0084745762711864</v>
      </c>
      <c r="BR28" s="19">
        <f t="shared" si="22"/>
        <v>0.76454293628808867</v>
      </c>
    </row>
    <row r="29" spans="1:70" x14ac:dyDescent="0.25">
      <c r="A29">
        <f t="shared" si="23"/>
        <v>1987</v>
      </c>
      <c r="B29" s="59">
        <v>18000</v>
      </c>
      <c r="C29" s="60">
        <v>3100</v>
      </c>
      <c r="D29" s="60">
        <v>21800</v>
      </c>
      <c r="E29" s="60">
        <v>17100</v>
      </c>
      <c r="F29" s="60">
        <v>12800</v>
      </c>
      <c r="G29" s="60">
        <v>3100</v>
      </c>
      <c r="H29" s="60">
        <v>28500</v>
      </c>
      <c r="I29" s="60">
        <v>14800</v>
      </c>
      <c r="J29" s="60">
        <v>23200</v>
      </c>
      <c r="K29" s="60"/>
      <c r="L29" s="60"/>
      <c r="M29" s="60">
        <f t="shared" si="24"/>
        <v>104400</v>
      </c>
      <c r="N29" s="60">
        <f t="shared" si="25"/>
        <v>66500</v>
      </c>
      <c r="O29" s="6">
        <v>500</v>
      </c>
      <c r="P29">
        <v>100</v>
      </c>
      <c r="Q29">
        <v>2500</v>
      </c>
      <c r="R29">
        <v>5300</v>
      </c>
      <c r="S29">
        <v>1300</v>
      </c>
      <c r="T29">
        <v>100</v>
      </c>
      <c r="V29">
        <v>700</v>
      </c>
      <c r="W29">
        <v>600</v>
      </c>
      <c r="X29">
        <v>700</v>
      </c>
      <c r="Y29">
        <v>200</v>
      </c>
      <c r="Z29">
        <v>100</v>
      </c>
      <c r="AD29">
        <f t="shared" si="6"/>
        <v>12000</v>
      </c>
      <c r="AE29">
        <f t="shared" si="0"/>
        <v>2300</v>
      </c>
      <c r="AF29" s="7">
        <f t="shared" si="1"/>
        <v>12100</v>
      </c>
      <c r="AG29" s="6">
        <v>1000</v>
      </c>
      <c r="AI29">
        <v>6900</v>
      </c>
      <c r="AJ29">
        <v>1900</v>
      </c>
      <c r="AK29">
        <v>4800</v>
      </c>
      <c r="AL29">
        <v>1100</v>
      </c>
      <c r="AN29">
        <v>3300</v>
      </c>
      <c r="AO29">
        <v>1800</v>
      </c>
      <c r="AP29">
        <v>4400</v>
      </c>
      <c r="AQ29">
        <v>2400</v>
      </c>
      <c r="AR29">
        <v>2600</v>
      </c>
      <c r="AV29">
        <f t="shared" si="7"/>
        <v>27600</v>
      </c>
      <c r="AW29">
        <f t="shared" si="8"/>
        <v>14500</v>
      </c>
      <c r="AX29" s="7">
        <f t="shared" si="2"/>
        <v>30200</v>
      </c>
      <c r="BB29">
        <f t="shared" si="9"/>
        <v>1987</v>
      </c>
      <c r="BC29">
        <f t="shared" si="10"/>
        <v>66500</v>
      </c>
      <c r="BD29">
        <f t="shared" si="11"/>
        <v>2300</v>
      </c>
      <c r="BE29">
        <f t="shared" si="12"/>
        <v>14500</v>
      </c>
      <c r="BF29" s="19">
        <f t="shared" si="13"/>
        <v>1.1309523809523809</v>
      </c>
      <c r="BG29" s="19">
        <f t="shared" si="14"/>
        <v>0.54761904761904767</v>
      </c>
      <c r="BH29" s="19">
        <f t="shared" si="15"/>
        <v>0.73979591836734693</v>
      </c>
      <c r="BL29">
        <f t="shared" si="16"/>
        <v>1987</v>
      </c>
      <c r="BM29" s="60">
        <f t="shared" si="17"/>
        <v>104400</v>
      </c>
      <c r="BN29">
        <f t="shared" si="18"/>
        <v>12000</v>
      </c>
      <c r="BO29">
        <f t="shared" si="19"/>
        <v>27600</v>
      </c>
      <c r="BP29" s="19">
        <f t="shared" si="20"/>
        <v>1.1459934138309551</v>
      </c>
      <c r="BQ29" s="19">
        <f t="shared" si="21"/>
        <v>1.0169491525423728</v>
      </c>
      <c r="BR29" s="19">
        <f t="shared" si="22"/>
        <v>0.76454293628808867</v>
      </c>
    </row>
    <row r="30" spans="1:70" x14ac:dyDescent="0.25">
      <c r="A30">
        <f t="shared" si="23"/>
        <v>1988</v>
      </c>
      <c r="B30" s="59">
        <v>19000</v>
      </c>
      <c r="C30" s="60">
        <v>3700</v>
      </c>
      <c r="D30" s="60">
        <v>22900</v>
      </c>
      <c r="E30" s="60">
        <v>17400</v>
      </c>
      <c r="F30" s="60">
        <v>11200</v>
      </c>
      <c r="G30" s="60">
        <v>4200</v>
      </c>
      <c r="H30" s="60">
        <v>30000</v>
      </c>
      <c r="I30" s="60">
        <v>12100</v>
      </c>
      <c r="J30" s="60">
        <v>17700</v>
      </c>
      <c r="K30" s="60">
        <v>10200</v>
      </c>
      <c r="L30" s="60"/>
      <c r="M30" s="60">
        <f t="shared" si="24"/>
        <v>108400</v>
      </c>
      <c r="N30" s="60">
        <f t="shared" si="25"/>
        <v>70000</v>
      </c>
      <c r="O30" s="6">
        <v>300</v>
      </c>
      <c r="P30">
        <v>100</v>
      </c>
      <c r="Q30">
        <v>2400</v>
      </c>
      <c r="R30">
        <v>5300</v>
      </c>
      <c r="S30">
        <v>900</v>
      </c>
      <c r="T30">
        <v>100</v>
      </c>
      <c r="V30">
        <v>800</v>
      </c>
      <c r="W30">
        <v>500</v>
      </c>
      <c r="X30">
        <v>800</v>
      </c>
      <c r="Y30">
        <v>200</v>
      </c>
      <c r="Z30">
        <v>100</v>
      </c>
      <c r="AA30">
        <v>300</v>
      </c>
      <c r="AD30">
        <f t="shared" si="6"/>
        <v>11400</v>
      </c>
      <c r="AE30">
        <f t="shared" si="0"/>
        <v>2700</v>
      </c>
      <c r="AF30" s="7">
        <f t="shared" si="1"/>
        <v>11800</v>
      </c>
      <c r="AG30" s="6">
        <v>900</v>
      </c>
      <c r="AI30">
        <v>6600</v>
      </c>
      <c r="AJ30">
        <v>2000</v>
      </c>
      <c r="AK30">
        <v>4000</v>
      </c>
      <c r="AL30">
        <v>1400</v>
      </c>
      <c r="AN30">
        <v>3200</v>
      </c>
      <c r="AO30">
        <v>2000</v>
      </c>
      <c r="AP30">
        <v>4000</v>
      </c>
      <c r="AQ30">
        <v>2200</v>
      </c>
      <c r="AR30">
        <v>1600</v>
      </c>
      <c r="AS30">
        <v>2500</v>
      </c>
      <c r="AV30">
        <f t="shared" si="7"/>
        <v>26300</v>
      </c>
      <c r="AW30">
        <f t="shared" si="8"/>
        <v>15500</v>
      </c>
      <c r="AX30" s="7">
        <f t="shared" si="2"/>
        <v>30400</v>
      </c>
      <c r="BB30">
        <f t="shared" si="9"/>
        <v>1988</v>
      </c>
      <c r="BC30">
        <f t="shared" si="10"/>
        <v>70000</v>
      </c>
      <c r="BD30">
        <f t="shared" si="11"/>
        <v>2700</v>
      </c>
      <c r="BE30">
        <f t="shared" si="12"/>
        <v>15500</v>
      </c>
      <c r="BF30" s="19">
        <f t="shared" si="13"/>
        <v>1.1904761904761905</v>
      </c>
      <c r="BG30" s="19">
        <f t="shared" si="14"/>
        <v>0.6428571428571429</v>
      </c>
      <c r="BH30" s="19">
        <f t="shared" si="15"/>
        <v>0.79081632653061229</v>
      </c>
      <c r="BL30">
        <f t="shared" si="16"/>
        <v>1988</v>
      </c>
      <c r="BM30" s="60">
        <f t="shared" si="17"/>
        <v>108400</v>
      </c>
      <c r="BN30">
        <f t="shared" si="18"/>
        <v>11400</v>
      </c>
      <c r="BO30">
        <f t="shared" si="19"/>
        <v>26300</v>
      </c>
      <c r="BP30" s="19">
        <f t="shared" si="20"/>
        <v>1.1899012074643249</v>
      </c>
      <c r="BQ30" s="19">
        <f t="shared" si="21"/>
        <v>0.96610169491525422</v>
      </c>
      <c r="BR30" s="19">
        <f t="shared" si="22"/>
        <v>0.72853185595567871</v>
      </c>
    </row>
    <row r="31" spans="1:70" x14ac:dyDescent="0.25">
      <c r="A31">
        <f t="shared" si="23"/>
        <v>1989</v>
      </c>
      <c r="B31" s="59">
        <v>20200</v>
      </c>
      <c r="C31" s="60">
        <v>3900</v>
      </c>
      <c r="D31" s="60">
        <v>23000</v>
      </c>
      <c r="E31" s="60">
        <v>18000</v>
      </c>
      <c r="F31" s="60">
        <v>11900</v>
      </c>
      <c r="G31" s="60">
        <v>4700</v>
      </c>
      <c r="H31" s="60">
        <v>31300</v>
      </c>
      <c r="I31" s="60">
        <v>13100</v>
      </c>
      <c r="J31" s="60">
        <v>19500</v>
      </c>
      <c r="K31" s="60">
        <v>12000</v>
      </c>
      <c r="L31" s="60"/>
      <c r="M31" s="60">
        <f t="shared" si="24"/>
        <v>113000</v>
      </c>
      <c r="N31" s="60">
        <f t="shared" si="25"/>
        <v>75900</v>
      </c>
      <c r="O31" s="6"/>
      <c r="AD31">
        <f t="shared" si="6"/>
        <v>0</v>
      </c>
      <c r="AE31">
        <f t="shared" si="0"/>
        <v>0</v>
      </c>
      <c r="AF31" s="7">
        <f t="shared" si="1"/>
        <v>0</v>
      </c>
      <c r="AG31" s="6"/>
      <c r="AV31">
        <f t="shared" si="7"/>
        <v>0</v>
      </c>
      <c r="AW31">
        <f t="shared" si="8"/>
        <v>0</v>
      </c>
      <c r="AX31" s="7">
        <f t="shared" si="2"/>
        <v>0</v>
      </c>
      <c r="BB31">
        <f t="shared" si="9"/>
        <v>1989</v>
      </c>
      <c r="BC31">
        <f t="shared" si="10"/>
        <v>75900</v>
      </c>
      <c r="BD31" s="20">
        <f>+(BD33+BD30)/2</f>
        <v>2650</v>
      </c>
      <c r="BE31" s="20">
        <f>+(BE33+BE30)/2</f>
        <v>15350</v>
      </c>
      <c r="BF31" s="19">
        <f t="shared" si="13"/>
        <v>1.2908163265306123</v>
      </c>
      <c r="BG31" s="19">
        <f t="shared" si="14"/>
        <v>0.63095238095238093</v>
      </c>
      <c r="BH31" s="19">
        <f t="shared" si="15"/>
        <v>0.78316326530612246</v>
      </c>
      <c r="BL31">
        <f t="shared" si="16"/>
        <v>1989</v>
      </c>
      <c r="BM31" s="60">
        <f t="shared" si="17"/>
        <v>113000</v>
      </c>
      <c r="BN31" s="20">
        <f>+(BN33+BN30)/2</f>
        <v>10700</v>
      </c>
      <c r="BO31" s="20">
        <f>+(BO33+BO30)/2</f>
        <v>26050</v>
      </c>
      <c r="BP31" s="19">
        <f t="shared" si="20"/>
        <v>1.2403951701427003</v>
      </c>
      <c r="BQ31" s="19">
        <f t="shared" si="21"/>
        <v>0.90677966101694918</v>
      </c>
      <c r="BR31" s="19">
        <f t="shared" si="22"/>
        <v>0.72160664819944598</v>
      </c>
    </row>
    <row r="32" spans="1:70" x14ac:dyDescent="0.25">
      <c r="A32">
        <f t="shared" si="23"/>
        <v>1990</v>
      </c>
      <c r="B32" s="59">
        <v>20500</v>
      </c>
      <c r="C32" s="60">
        <v>4600</v>
      </c>
      <c r="D32" s="60">
        <v>22900</v>
      </c>
      <c r="E32" s="60">
        <v>19000</v>
      </c>
      <c r="F32" s="60">
        <v>12500</v>
      </c>
      <c r="G32" s="60">
        <v>5300</v>
      </c>
      <c r="H32" s="60">
        <v>31100</v>
      </c>
      <c r="I32" s="60">
        <v>13800</v>
      </c>
      <c r="J32" s="60">
        <v>19700</v>
      </c>
      <c r="K32" s="60">
        <v>12300</v>
      </c>
      <c r="L32" s="60"/>
      <c r="M32" s="60">
        <f t="shared" si="24"/>
        <v>115900</v>
      </c>
      <c r="N32" s="60">
        <f t="shared" si="25"/>
        <v>76900</v>
      </c>
      <c r="O32" s="6"/>
      <c r="AD32">
        <f t="shared" si="6"/>
        <v>0</v>
      </c>
      <c r="AE32">
        <f t="shared" si="0"/>
        <v>0</v>
      </c>
      <c r="AF32" s="7">
        <f t="shared" si="1"/>
        <v>0</v>
      </c>
      <c r="AG32" s="6"/>
      <c r="AV32">
        <f t="shared" si="7"/>
        <v>0</v>
      </c>
      <c r="AW32">
        <f t="shared" si="8"/>
        <v>0</v>
      </c>
      <c r="AX32" s="7">
        <f t="shared" si="2"/>
        <v>0</v>
      </c>
      <c r="BB32">
        <f t="shared" si="9"/>
        <v>1990</v>
      </c>
      <c r="BC32">
        <f t="shared" si="10"/>
        <v>76900</v>
      </c>
      <c r="BD32" s="20">
        <f>+(BD33+BD30)/2</f>
        <v>2650</v>
      </c>
      <c r="BE32" s="20">
        <f>+(BE33+BE30)/2</f>
        <v>15350</v>
      </c>
      <c r="BF32" s="19">
        <f t="shared" si="13"/>
        <v>1.3078231292517006</v>
      </c>
      <c r="BG32" s="19">
        <f t="shared" si="14"/>
        <v>0.63095238095238093</v>
      </c>
      <c r="BH32" s="19">
        <f t="shared" si="15"/>
        <v>0.78316326530612246</v>
      </c>
      <c r="BL32">
        <f t="shared" si="16"/>
        <v>1990</v>
      </c>
      <c r="BM32" s="60">
        <f t="shared" si="17"/>
        <v>115900</v>
      </c>
      <c r="BN32" s="20">
        <f>+(BN33+BN30)/2</f>
        <v>10700</v>
      </c>
      <c r="BO32" s="20">
        <f>+(BO33+BO30)/2</f>
        <v>26050</v>
      </c>
      <c r="BP32" s="19">
        <f t="shared" si="20"/>
        <v>1.2722283205268936</v>
      </c>
      <c r="BQ32" s="19">
        <f t="shared" si="21"/>
        <v>0.90677966101694918</v>
      </c>
      <c r="BR32" s="19">
        <f t="shared" si="22"/>
        <v>0.72160664819944598</v>
      </c>
    </row>
    <row r="33" spans="1:70" x14ac:dyDescent="0.25">
      <c r="A33">
        <f t="shared" si="23"/>
        <v>1991</v>
      </c>
      <c r="B33" s="59">
        <v>17200</v>
      </c>
      <c r="C33" s="60">
        <v>5200</v>
      </c>
      <c r="D33" s="60">
        <v>21800</v>
      </c>
      <c r="E33" s="60">
        <v>18900</v>
      </c>
      <c r="F33" s="60">
        <v>12500</v>
      </c>
      <c r="G33" s="60">
        <v>5400</v>
      </c>
      <c r="H33" s="60">
        <v>29000</v>
      </c>
      <c r="I33" s="60">
        <v>13500</v>
      </c>
      <c r="J33" s="60">
        <v>22700</v>
      </c>
      <c r="K33" s="60">
        <v>12200</v>
      </c>
      <c r="L33" s="60"/>
      <c r="M33" s="60">
        <f t="shared" si="24"/>
        <v>110000</v>
      </c>
      <c r="N33" s="60">
        <f t="shared" si="25"/>
        <v>77400</v>
      </c>
      <c r="O33" s="6">
        <v>300</v>
      </c>
      <c r="P33">
        <v>100</v>
      </c>
      <c r="Q33">
        <v>2200</v>
      </c>
      <c r="R33">
        <v>3900</v>
      </c>
      <c r="S33">
        <v>1000</v>
      </c>
      <c r="T33">
        <v>100</v>
      </c>
      <c r="V33">
        <v>700</v>
      </c>
      <c r="W33">
        <v>500</v>
      </c>
      <c r="X33">
        <v>900</v>
      </c>
      <c r="Y33">
        <v>300</v>
      </c>
      <c r="Z33">
        <v>100</v>
      </c>
      <c r="AA33">
        <v>100</v>
      </c>
      <c r="AD33">
        <f t="shared" si="6"/>
        <v>10000</v>
      </c>
      <c r="AE33">
        <f t="shared" si="0"/>
        <v>2600</v>
      </c>
      <c r="AF33" s="7">
        <f t="shared" si="1"/>
        <v>10200</v>
      </c>
      <c r="AG33" s="6">
        <v>700</v>
      </c>
      <c r="AI33">
        <v>6300</v>
      </c>
      <c r="AJ33">
        <v>2100</v>
      </c>
      <c r="AK33">
        <v>4200</v>
      </c>
      <c r="AL33">
        <v>1300</v>
      </c>
      <c r="AN33">
        <v>2700</v>
      </c>
      <c r="AO33">
        <v>2000</v>
      </c>
      <c r="AP33">
        <v>4000</v>
      </c>
      <c r="AQ33">
        <v>2500</v>
      </c>
      <c r="AR33">
        <v>1200</v>
      </c>
      <c r="AS33">
        <v>2800</v>
      </c>
      <c r="AV33">
        <f t="shared" si="7"/>
        <v>25800</v>
      </c>
      <c r="AW33">
        <f t="shared" si="8"/>
        <v>15200</v>
      </c>
      <c r="AX33" s="7">
        <f t="shared" si="2"/>
        <v>29800</v>
      </c>
      <c r="BB33">
        <f t="shared" si="9"/>
        <v>1991</v>
      </c>
      <c r="BC33">
        <f t="shared" si="10"/>
        <v>77400</v>
      </c>
      <c r="BD33">
        <f t="shared" si="11"/>
        <v>2600</v>
      </c>
      <c r="BE33">
        <f t="shared" si="12"/>
        <v>15200</v>
      </c>
      <c r="BF33" s="19">
        <f t="shared" si="13"/>
        <v>1.3163265306122449</v>
      </c>
      <c r="BG33" s="19">
        <f t="shared" si="14"/>
        <v>0.61904761904761907</v>
      </c>
      <c r="BH33" s="19">
        <f t="shared" si="15"/>
        <v>0.77551020408163263</v>
      </c>
      <c r="BL33">
        <f t="shared" si="16"/>
        <v>1991</v>
      </c>
      <c r="BM33" s="60">
        <f t="shared" si="17"/>
        <v>110000</v>
      </c>
      <c r="BN33">
        <f t="shared" si="18"/>
        <v>10000</v>
      </c>
      <c r="BO33">
        <f t="shared" si="19"/>
        <v>25800</v>
      </c>
      <c r="BP33" s="19">
        <f t="shared" si="20"/>
        <v>1.2074643249176729</v>
      </c>
      <c r="BQ33" s="19">
        <f t="shared" si="21"/>
        <v>0.84745762711864403</v>
      </c>
      <c r="BR33" s="19">
        <f t="shared" si="22"/>
        <v>0.71468144044321325</v>
      </c>
    </row>
    <row r="34" spans="1:70" x14ac:dyDescent="0.25">
      <c r="A34">
        <f t="shared" si="23"/>
        <v>1992</v>
      </c>
      <c r="B34" s="59">
        <v>17900</v>
      </c>
      <c r="C34" s="60">
        <v>5900</v>
      </c>
      <c r="D34" s="60">
        <v>23800</v>
      </c>
      <c r="E34" s="60">
        <v>19500</v>
      </c>
      <c r="F34" s="60">
        <v>13700</v>
      </c>
      <c r="G34" s="60">
        <v>5500</v>
      </c>
      <c r="H34" s="60">
        <v>30100</v>
      </c>
      <c r="I34" s="60">
        <v>14800</v>
      </c>
      <c r="J34" s="60">
        <v>25700</v>
      </c>
      <c r="K34" s="60">
        <v>13300</v>
      </c>
      <c r="L34" s="60"/>
      <c r="M34" s="60">
        <f t="shared" si="24"/>
        <v>116400</v>
      </c>
      <c r="N34" s="60">
        <f t="shared" si="25"/>
        <v>83900</v>
      </c>
      <c r="O34" s="6"/>
      <c r="AD34">
        <f t="shared" si="6"/>
        <v>0</v>
      </c>
      <c r="AE34">
        <f t="shared" si="0"/>
        <v>0</v>
      </c>
      <c r="AF34" s="7">
        <f t="shared" si="1"/>
        <v>0</v>
      </c>
      <c r="AG34" s="6"/>
      <c r="AV34">
        <f t="shared" si="7"/>
        <v>0</v>
      </c>
      <c r="AW34">
        <f t="shared" si="8"/>
        <v>0</v>
      </c>
      <c r="AX34" s="7">
        <f t="shared" si="2"/>
        <v>0</v>
      </c>
      <c r="BB34">
        <f t="shared" si="9"/>
        <v>1992</v>
      </c>
      <c r="BC34">
        <f t="shared" si="10"/>
        <v>83900</v>
      </c>
      <c r="BD34" s="20">
        <f>+(BD35+BD33)/2</f>
        <v>2800</v>
      </c>
      <c r="BE34" s="20">
        <f>+(BE35+BE33)/2</f>
        <v>14150</v>
      </c>
      <c r="BF34" s="19">
        <f t="shared" si="13"/>
        <v>1.4268707482993197</v>
      </c>
      <c r="BG34" s="19">
        <f t="shared" si="14"/>
        <v>0.66666666666666663</v>
      </c>
      <c r="BH34" s="19">
        <f t="shared" si="15"/>
        <v>0.72193877551020413</v>
      </c>
      <c r="BL34">
        <f t="shared" si="16"/>
        <v>1992</v>
      </c>
      <c r="BM34" s="60">
        <f t="shared" si="17"/>
        <v>116400</v>
      </c>
      <c r="BN34" s="20">
        <f>+(BN35+BN33)/2</f>
        <v>11500</v>
      </c>
      <c r="BO34" s="20">
        <f>+(BO35+BO33)/2</f>
        <v>25400</v>
      </c>
      <c r="BP34" s="19">
        <f t="shared" si="20"/>
        <v>1.2777167947310648</v>
      </c>
      <c r="BQ34" s="19">
        <f t="shared" si="21"/>
        <v>0.97457627118644063</v>
      </c>
      <c r="BR34" s="19">
        <f t="shared" si="22"/>
        <v>0.70360110803324105</v>
      </c>
    </row>
    <row r="35" spans="1:70" x14ac:dyDescent="0.25">
      <c r="A35">
        <f t="shared" si="23"/>
        <v>1993</v>
      </c>
      <c r="B35" s="59">
        <v>18400</v>
      </c>
      <c r="C35" s="60">
        <v>5700</v>
      </c>
      <c r="D35" s="60">
        <v>23200</v>
      </c>
      <c r="E35" s="60">
        <v>19000</v>
      </c>
      <c r="F35" s="60">
        <v>13900</v>
      </c>
      <c r="G35" s="60">
        <v>5200</v>
      </c>
      <c r="H35" s="60">
        <v>29400</v>
      </c>
      <c r="I35" s="60">
        <v>14800</v>
      </c>
      <c r="J35" s="60">
        <v>25500</v>
      </c>
      <c r="K35" s="60">
        <v>13200</v>
      </c>
      <c r="L35" s="60"/>
      <c r="M35" s="60">
        <f t="shared" si="24"/>
        <v>114800</v>
      </c>
      <c r="N35" s="60">
        <f t="shared" si="25"/>
        <v>82900</v>
      </c>
      <c r="O35" s="6">
        <v>500</v>
      </c>
      <c r="P35">
        <v>100</v>
      </c>
      <c r="Q35">
        <v>2900</v>
      </c>
      <c r="R35">
        <v>5800</v>
      </c>
      <c r="S35">
        <v>800</v>
      </c>
      <c r="T35">
        <v>300</v>
      </c>
      <c r="V35">
        <v>400</v>
      </c>
      <c r="W35">
        <v>600</v>
      </c>
      <c r="X35">
        <v>1300</v>
      </c>
      <c r="Y35">
        <v>300</v>
      </c>
      <c r="Z35">
        <v>100</v>
      </c>
      <c r="AA35">
        <v>300</v>
      </c>
      <c r="AD35">
        <f t="shared" si="6"/>
        <v>13000</v>
      </c>
      <c r="AE35">
        <f t="shared" si="0"/>
        <v>3000</v>
      </c>
      <c r="AF35" s="7">
        <f t="shared" ref="AF35:AF50" si="26">SUM(O35:AA35)</f>
        <v>13400</v>
      </c>
      <c r="AG35" s="6">
        <v>800</v>
      </c>
      <c r="AI35">
        <v>7300</v>
      </c>
      <c r="AJ35">
        <v>1400</v>
      </c>
      <c r="AK35">
        <v>4500</v>
      </c>
      <c r="AL35">
        <v>2100</v>
      </c>
      <c r="AN35">
        <v>1400</v>
      </c>
      <c r="AO35">
        <v>1900</v>
      </c>
      <c r="AP35">
        <v>3700</v>
      </c>
      <c r="AQ35">
        <v>1900</v>
      </c>
      <c r="AR35">
        <v>800</v>
      </c>
      <c r="AS35">
        <v>3400</v>
      </c>
      <c r="AV35">
        <f t="shared" si="7"/>
        <v>25000</v>
      </c>
      <c r="AW35">
        <f t="shared" si="8"/>
        <v>13100</v>
      </c>
      <c r="AX35" s="7">
        <f t="shared" ref="AX35:AX50" si="27">SUM(AG35:AS35)</f>
        <v>29200</v>
      </c>
      <c r="BB35">
        <f t="shared" si="9"/>
        <v>1993</v>
      </c>
      <c r="BC35">
        <f t="shared" si="10"/>
        <v>82900</v>
      </c>
      <c r="BD35">
        <f t="shared" si="11"/>
        <v>3000</v>
      </c>
      <c r="BE35">
        <f t="shared" si="12"/>
        <v>13100</v>
      </c>
      <c r="BF35" s="19">
        <f t="shared" si="13"/>
        <v>1.4098639455782314</v>
      </c>
      <c r="BG35" s="19">
        <f t="shared" si="14"/>
        <v>0.7142857142857143</v>
      </c>
      <c r="BH35" s="19">
        <f t="shared" si="15"/>
        <v>0.66836734693877553</v>
      </c>
      <c r="BL35">
        <f t="shared" si="16"/>
        <v>1993</v>
      </c>
      <c r="BM35" s="60">
        <f t="shared" si="17"/>
        <v>114800</v>
      </c>
      <c r="BN35">
        <f t="shared" si="18"/>
        <v>13000</v>
      </c>
      <c r="BO35">
        <f t="shared" si="19"/>
        <v>25000</v>
      </c>
      <c r="BP35" s="19">
        <f t="shared" si="20"/>
        <v>1.2601536772777169</v>
      </c>
      <c r="BQ35" s="19">
        <f t="shared" si="21"/>
        <v>1.1016949152542372</v>
      </c>
      <c r="BR35" s="19">
        <f t="shared" si="22"/>
        <v>0.69252077562326875</v>
      </c>
    </row>
    <row r="36" spans="1:70" x14ac:dyDescent="0.25">
      <c r="A36">
        <f t="shared" si="23"/>
        <v>1994</v>
      </c>
      <c r="B36" s="59">
        <v>18300</v>
      </c>
      <c r="C36" s="60">
        <v>5500</v>
      </c>
      <c r="D36" s="60">
        <v>22700</v>
      </c>
      <c r="E36" s="60">
        <v>18300</v>
      </c>
      <c r="F36" s="60">
        <v>14300</v>
      </c>
      <c r="G36" s="60">
        <v>5100</v>
      </c>
      <c r="H36" s="60">
        <v>26800</v>
      </c>
      <c r="I36" s="60">
        <v>15200</v>
      </c>
      <c r="J36" s="60">
        <v>26500</v>
      </c>
      <c r="K36" s="60">
        <v>13100</v>
      </c>
      <c r="L36" s="60"/>
      <c r="M36" s="60">
        <f t="shared" si="24"/>
        <v>111000</v>
      </c>
      <c r="N36" s="60">
        <f t="shared" si="25"/>
        <v>81600</v>
      </c>
      <c r="O36" s="6"/>
      <c r="AD36">
        <f t="shared" si="6"/>
        <v>0</v>
      </c>
      <c r="AE36">
        <f t="shared" si="0"/>
        <v>0</v>
      </c>
      <c r="AF36" s="7">
        <f t="shared" si="26"/>
        <v>0</v>
      </c>
      <c r="AG36" s="6"/>
      <c r="AV36">
        <f t="shared" si="7"/>
        <v>0</v>
      </c>
      <c r="AW36">
        <f t="shared" si="8"/>
        <v>0</v>
      </c>
      <c r="AX36" s="7">
        <f t="shared" si="27"/>
        <v>0</v>
      </c>
      <c r="BB36">
        <f t="shared" si="9"/>
        <v>1994</v>
      </c>
      <c r="BC36">
        <f t="shared" si="10"/>
        <v>81600</v>
      </c>
      <c r="BD36" s="20">
        <f>+(BD37+BD35)/2</f>
        <v>3300</v>
      </c>
      <c r="BE36" s="20">
        <f>+(BE37+BE35)/2</f>
        <v>16200</v>
      </c>
      <c r="BF36" s="19">
        <f t="shared" si="13"/>
        <v>1.3877551020408163</v>
      </c>
      <c r="BG36" s="19">
        <f t="shared" si="14"/>
        <v>0.7857142857142857</v>
      </c>
      <c r="BH36" s="19">
        <f t="shared" si="15"/>
        <v>0.82653061224489799</v>
      </c>
      <c r="BL36">
        <f t="shared" si="16"/>
        <v>1994</v>
      </c>
      <c r="BM36" s="60">
        <f t="shared" si="17"/>
        <v>111000</v>
      </c>
      <c r="BN36" s="20">
        <f>+(BN37+BN35)/2</f>
        <v>11700</v>
      </c>
      <c r="BO36" s="20">
        <f>+(BO37+BO35)/2</f>
        <v>29550</v>
      </c>
      <c r="BP36" s="19">
        <f t="shared" si="20"/>
        <v>1.2184412733260153</v>
      </c>
      <c r="BQ36" s="19">
        <f t="shared" si="21"/>
        <v>0.99152542372881358</v>
      </c>
      <c r="BR36" s="19">
        <f t="shared" si="22"/>
        <v>0.81855955678670356</v>
      </c>
    </row>
    <row r="37" spans="1:70" x14ac:dyDescent="0.25">
      <c r="A37">
        <f t="shared" si="23"/>
        <v>1995</v>
      </c>
      <c r="B37" s="59">
        <v>20600</v>
      </c>
      <c r="C37" s="60">
        <v>5000</v>
      </c>
      <c r="D37" s="60">
        <v>22600</v>
      </c>
      <c r="E37" s="60">
        <v>18400</v>
      </c>
      <c r="F37" s="60">
        <v>14200</v>
      </c>
      <c r="G37" s="60">
        <v>5400</v>
      </c>
      <c r="H37" s="60">
        <v>28000</v>
      </c>
      <c r="I37" s="60">
        <v>14900</v>
      </c>
      <c r="J37" s="60">
        <v>26200</v>
      </c>
      <c r="K37" s="60">
        <v>13000</v>
      </c>
      <c r="L37" s="60"/>
      <c r="M37" s="60">
        <f t="shared" si="24"/>
        <v>114200</v>
      </c>
      <c r="N37" s="60">
        <f t="shared" si="25"/>
        <v>82100</v>
      </c>
      <c r="O37" s="6">
        <v>300</v>
      </c>
      <c r="P37">
        <v>100</v>
      </c>
      <c r="Q37">
        <v>2300</v>
      </c>
      <c r="R37">
        <v>3000</v>
      </c>
      <c r="S37">
        <v>1300</v>
      </c>
      <c r="T37">
        <v>100</v>
      </c>
      <c r="V37">
        <v>1300</v>
      </c>
      <c r="W37">
        <v>700</v>
      </c>
      <c r="X37">
        <v>1000</v>
      </c>
      <c r="Y37">
        <v>300</v>
      </c>
      <c r="Z37">
        <v>100</v>
      </c>
      <c r="AA37">
        <v>200</v>
      </c>
      <c r="AD37">
        <f t="shared" si="6"/>
        <v>10400</v>
      </c>
      <c r="AE37">
        <f t="shared" si="0"/>
        <v>3600</v>
      </c>
      <c r="AF37" s="7">
        <f t="shared" si="26"/>
        <v>10700</v>
      </c>
      <c r="AG37" s="6">
        <v>900</v>
      </c>
      <c r="AH37">
        <v>200</v>
      </c>
      <c r="AI37">
        <v>9100</v>
      </c>
      <c r="AJ37">
        <v>2200</v>
      </c>
      <c r="AK37">
        <v>5000</v>
      </c>
      <c r="AL37">
        <v>1700</v>
      </c>
      <c r="AN37">
        <v>4800</v>
      </c>
      <c r="AO37">
        <v>3000</v>
      </c>
      <c r="AP37">
        <v>4400</v>
      </c>
      <c r="AQ37">
        <v>2800</v>
      </c>
      <c r="AR37">
        <v>1200</v>
      </c>
      <c r="AS37">
        <v>3100</v>
      </c>
      <c r="AV37">
        <f t="shared" si="7"/>
        <v>34100</v>
      </c>
      <c r="AW37">
        <f t="shared" si="8"/>
        <v>19300</v>
      </c>
      <c r="AX37" s="7">
        <f t="shared" si="27"/>
        <v>38400</v>
      </c>
      <c r="BB37">
        <f t="shared" si="9"/>
        <v>1995</v>
      </c>
      <c r="BC37">
        <f t="shared" si="10"/>
        <v>82100</v>
      </c>
      <c r="BD37">
        <f t="shared" si="11"/>
        <v>3600</v>
      </c>
      <c r="BE37">
        <f t="shared" si="12"/>
        <v>19300</v>
      </c>
      <c r="BF37" s="19">
        <f t="shared" si="13"/>
        <v>1.3962585034013606</v>
      </c>
      <c r="BG37" s="19">
        <f t="shared" si="14"/>
        <v>0.8571428571428571</v>
      </c>
      <c r="BH37" s="19">
        <f t="shared" si="15"/>
        <v>0.98469387755102045</v>
      </c>
      <c r="BL37">
        <f t="shared" si="16"/>
        <v>1995</v>
      </c>
      <c r="BM37" s="60">
        <f t="shared" si="17"/>
        <v>114200</v>
      </c>
      <c r="BN37">
        <f t="shared" si="18"/>
        <v>10400</v>
      </c>
      <c r="BO37">
        <f t="shared" si="19"/>
        <v>34100</v>
      </c>
      <c r="BP37" s="19">
        <f t="shared" si="20"/>
        <v>1.2535675082327113</v>
      </c>
      <c r="BQ37" s="19">
        <f t="shared" si="21"/>
        <v>0.88135593220338981</v>
      </c>
      <c r="BR37" s="19">
        <f t="shared" si="22"/>
        <v>0.94459833795013848</v>
      </c>
    </row>
    <row r="38" spans="1:70" x14ac:dyDescent="0.25">
      <c r="A38">
        <f t="shared" si="23"/>
        <v>1996</v>
      </c>
      <c r="B38" s="59">
        <v>22100</v>
      </c>
      <c r="C38" s="60">
        <v>5400</v>
      </c>
      <c r="D38" s="60">
        <v>21700</v>
      </c>
      <c r="E38" s="60">
        <v>17700</v>
      </c>
      <c r="F38" s="60">
        <v>14900</v>
      </c>
      <c r="G38" s="60">
        <v>5700</v>
      </c>
      <c r="H38" s="60">
        <v>28000</v>
      </c>
      <c r="I38" s="60">
        <v>15700</v>
      </c>
      <c r="J38" s="60">
        <v>26000</v>
      </c>
      <c r="K38" s="60">
        <v>13000</v>
      </c>
      <c r="L38" s="60"/>
      <c r="M38" s="60">
        <f t="shared" si="24"/>
        <v>115500</v>
      </c>
      <c r="N38" s="60">
        <f t="shared" si="25"/>
        <v>82700</v>
      </c>
      <c r="O38" s="6"/>
      <c r="AD38">
        <f t="shared" si="6"/>
        <v>0</v>
      </c>
      <c r="AE38">
        <f t="shared" si="0"/>
        <v>0</v>
      </c>
      <c r="AF38" s="7">
        <f t="shared" si="26"/>
        <v>0</v>
      </c>
      <c r="AG38" s="6"/>
      <c r="AV38">
        <f t="shared" si="7"/>
        <v>0</v>
      </c>
      <c r="AW38">
        <f t="shared" si="8"/>
        <v>0</v>
      </c>
      <c r="AX38" s="7">
        <f t="shared" si="27"/>
        <v>0</v>
      </c>
      <c r="BB38">
        <f t="shared" si="9"/>
        <v>1996</v>
      </c>
      <c r="BC38">
        <f t="shared" si="10"/>
        <v>82700</v>
      </c>
      <c r="BD38" s="20">
        <f>+(BD39+BD37)/2</f>
        <v>3300</v>
      </c>
      <c r="BE38" s="20">
        <f>+(BE39+BE37)/2</f>
        <v>19950</v>
      </c>
      <c r="BF38" s="19">
        <f t="shared" si="13"/>
        <v>1.4064625850340136</v>
      </c>
      <c r="BG38" s="19">
        <f t="shared" si="14"/>
        <v>0.7857142857142857</v>
      </c>
      <c r="BH38" s="19">
        <f t="shared" si="15"/>
        <v>1.0178571428571428</v>
      </c>
      <c r="BL38">
        <f t="shared" si="16"/>
        <v>1996</v>
      </c>
      <c r="BM38" s="60">
        <f t="shared" si="17"/>
        <v>115500</v>
      </c>
      <c r="BN38" s="20">
        <f>+(BN39+BN37)/2</f>
        <v>10400</v>
      </c>
      <c r="BO38" s="20">
        <f>+(BO39+BO37)/2</f>
        <v>33900</v>
      </c>
      <c r="BP38" s="19">
        <f t="shared" si="20"/>
        <v>1.2678375411635565</v>
      </c>
      <c r="BQ38" s="19">
        <f t="shared" si="21"/>
        <v>0.88135593220338981</v>
      </c>
      <c r="BR38" s="19">
        <f t="shared" si="22"/>
        <v>0.93905817174515238</v>
      </c>
    </row>
    <row r="39" spans="1:70" x14ac:dyDescent="0.25">
      <c r="A39">
        <f t="shared" si="23"/>
        <v>1997</v>
      </c>
      <c r="B39" s="59">
        <v>22600</v>
      </c>
      <c r="C39" s="60">
        <v>4100</v>
      </c>
      <c r="D39" s="60">
        <v>20300</v>
      </c>
      <c r="E39" s="60">
        <v>18900</v>
      </c>
      <c r="F39" s="60">
        <v>14900</v>
      </c>
      <c r="G39" s="60">
        <v>5400</v>
      </c>
      <c r="H39" s="60">
        <v>29200</v>
      </c>
      <c r="I39" s="60">
        <v>15700</v>
      </c>
      <c r="J39" s="60">
        <v>28700</v>
      </c>
      <c r="K39" s="60">
        <v>15900</v>
      </c>
      <c r="L39" s="60"/>
      <c r="M39" s="60">
        <f t="shared" si="24"/>
        <v>115400</v>
      </c>
      <c r="N39" s="60">
        <f t="shared" si="25"/>
        <v>89500</v>
      </c>
      <c r="O39" s="6">
        <v>300</v>
      </c>
      <c r="P39">
        <v>100</v>
      </c>
      <c r="Q39">
        <v>2700</v>
      </c>
      <c r="R39">
        <v>3500</v>
      </c>
      <c r="S39">
        <v>900</v>
      </c>
      <c r="T39">
        <v>100</v>
      </c>
      <c r="U39">
        <v>800</v>
      </c>
      <c r="V39">
        <v>500</v>
      </c>
      <c r="W39">
        <v>900</v>
      </c>
      <c r="X39">
        <v>0</v>
      </c>
      <c r="Y39">
        <v>600</v>
      </c>
      <c r="Z39">
        <v>100</v>
      </c>
      <c r="AA39">
        <v>100</v>
      </c>
      <c r="AD39">
        <f t="shared" si="6"/>
        <v>10400</v>
      </c>
      <c r="AE39">
        <f>SUM(U39:AA39)</f>
        <v>3000</v>
      </c>
      <c r="AF39" s="7">
        <f t="shared" si="26"/>
        <v>10600</v>
      </c>
      <c r="AG39" s="6">
        <v>900</v>
      </c>
      <c r="AH39">
        <v>300</v>
      </c>
      <c r="AI39">
        <v>7300</v>
      </c>
      <c r="AJ39">
        <v>2400</v>
      </c>
      <c r="AK39">
        <v>5700</v>
      </c>
      <c r="AL39">
        <v>1800</v>
      </c>
      <c r="AM39">
        <v>1900</v>
      </c>
      <c r="AN39">
        <v>3100</v>
      </c>
      <c r="AO39">
        <v>4900</v>
      </c>
      <c r="AP39">
        <v>0</v>
      </c>
      <c r="AQ39">
        <v>5400</v>
      </c>
      <c r="AR39">
        <v>1200</v>
      </c>
      <c r="AS39">
        <v>4100</v>
      </c>
      <c r="AV39">
        <f t="shared" si="7"/>
        <v>33700</v>
      </c>
      <c r="AW39">
        <f t="shared" si="8"/>
        <v>20600</v>
      </c>
      <c r="AX39" s="7">
        <f t="shared" si="27"/>
        <v>39000</v>
      </c>
      <c r="BB39">
        <f t="shared" si="9"/>
        <v>1997</v>
      </c>
      <c r="BC39">
        <f t="shared" si="10"/>
        <v>89500</v>
      </c>
      <c r="BD39">
        <f t="shared" si="11"/>
        <v>3000</v>
      </c>
      <c r="BE39">
        <f t="shared" si="12"/>
        <v>20600</v>
      </c>
      <c r="BF39" s="19">
        <f t="shared" si="13"/>
        <v>1.522108843537415</v>
      </c>
      <c r="BG39" s="19">
        <f t="shared" si="14"/>
        <v>0.7142857142857143</v>
      </c>
      <c r="BH39" s="19">
        <f t="shared" si="15"/>
        <v>1.0510204081632653</v>
      </c>
      <c r="BL39">
        <f t="shared" si="16"/>
        <v>1997</v>
      </c>
      <c r="BM39" s="60">
        <f t="shared" si="17"/>
        <v>115400</v>
      </c>
      <c r="BN39">
        <f t="shared" si="18"/>
        <v>10400</v>
      </c>
      <c r="BO39">
        <f t="shared" si="19"/>
        <v>33700</v>
      </c>
      <c r="BP39" s="19">
        <f t="shared" si="20"/>
        <v>1.2667398463227222</v>
      </c>
      <c r="BQ39" s="19">
        <f t="shared" si="21"/>
        <v>0.88135593220338981</v>
      </c>
      <c r="BR39" s="19">
        <f t="shared" si="22"/>
        <v>0.93351800554016617</v>
      </c>
    </row>
    <row r="40" spans="1:70" x14ac:dyDescent="0.25">
      <c r="A40">
        <f t="shared" si="23"/>
        <v>1998</v>
      </c>
      <c r="B40" s="59">
        <v>23700</v>
      </c>
      <c r="C40" s="60">
        <v>4800</v>
      </c>
      <c r="D40" s="60">
        <v>21200</v>
      </c>
      <c r="E40" s="60">
        <v>17800</v>
      </c>
      <c r="F40" s="60">
        <v>14500</v>
      </c>
      <c r="G40" s="60">
        <v>5400</v>
      </c>
      <c r="H40" s="60">
        <v>30000</v>
      </c>
      <c r="I40" s="60">
        <v>15400</v>
      </c>
      <c r="J40" s="60">
        <v>31300</v>
      </c>
      <c r="K40" s="60">
        <v>15300</v>
      </c>
      <c r="L40" s="60"/>
      <c r="M40" s="60">
        <f t="shared" si="24"/>
        <v>117400</v>
      </c>
      <c r="N40" s="60">
        <f t="shared" si="25"/>
        <v>92000</v>
      </c>
      <c r="O40" s="6"/>
      <c r="AD40">
        <f t="shared" si="6"/>
        <v>0</v>
      </c>
      <c r="AE40">
        <f t="shared" si="0"/>
        <v>0</v>
      </c>
      <c r="AF40" s="7">
        <f t="shared" si="26"/>
        <v>0</v>
      </c>
      <c r="AG40" s="6"/>
      <c r="AV40">
        <f t="shared" si="7"/>
        <v>0</v>
      </c>
      <c r="AW40">
        <f t="shared" si="8"/>
        <v>0</v>
      </c>
      <c r="AX40" s="7">
        <f t="shared" si="27"/>
        <v>0</v>
      </c>
      <c r="BB40">
        <f t="shared" si="9"/>
        <v>1998</v>
      </c>
      <c r="BC40">
        <f t="shared" si="10"/>
        <v>92000</v>
      </c>
      <c r="BD40" s="20">
        <f>+(BD41+BD39)/2</f>
        <v>3474</v>
      </c>
      <c r="BE40" s="20">
        <f>+(BE41+BE39)/2</f>
        <v>21318</v>
      </c>
      <c r="BF40" s="19">
        <f t="shared" si="13"/>
        <v>1.564625850340136</v>
      </c>
      <c r="BG40" s="19">
        <f t="shared" si="14"/>
        <v>0.82714285714285718</v>
      </c>
      <c r="BH40" s="19">
        <f t="shared" si="15"/>
        <v>1.0876530612244899</v>
      </c>
      <c r="BL40">
        <f t="shared" si="16"/>
        <v>1998</v>
      </c>
      <c r="BM40" s="60">
        <f t="shared" si="17"/>
        <v>117400</v>
      </c>
      <c r="BN40" s="20">
        <f>+(BN41+BN39)/2</f>
        <v>10596</v>
      </c>
      <c r="BO40" s="20">
        <f>+(BO41+BO39)/2</f>
        <v>35143.5</v>
      </c>
      <c r="BP40" s="19">
        <f t="shared" si="20"/>
        <v>1.2886937431394072</v>
      </c>
      <c r="BQ40" s="19">
        <f t="shared" si="21"/>
        <v>0.89796610169491531</v>
      </c>
      <c r="BR40" s="19">
        <f t="shared" si="22"/>
        <v>0.97350415512465371</v>
      </c>
    </row>
    <row r="41" spans="1:70" x14ac:dyDescent="0.25">
      <c r="A41">
        <f t="shared" si="23"/>
        <v>1999</v>
      </c>
      <c r="B41" s="59">
        <v>23800</v>
      </c>
      <c r="C41" s="60">
        <v>5000</v>
      </c>
      <c r="D41" s="60">
        <v>21800</v>
      </c>
      <c r="E41" s="60">
        <v>17600</v>
      </c>
      <c r="F41" s="60">
        <v>14100</v>
      </c>
      <c r="G41" s="60">
        <v>5300</v>
      </c>
      <c r="H41" s="60">
        <v>29000</v>
      </c>
      <c r="I41" s="60">
        <v>14400</v>
      </c>
      <c r="J41" s="60">
        <v>35400</v>
      </c>
      <c r="K41" s="60">
        <v>16100</v>
      </c>
      <c r="L41" s="60"/>
      <c r="M41" s="60">
        <f t="shared" si="24"/>
        <v>116600</v>
      </c>
      <c r="N41" s="60">
        <f t="shared" si="25"/>
        <v>94900</v>
      </c>
      <c r="O41" s="6">
        <v>185</v>
      </c>
      <c r="P41">
        <v>42</v>
      </c>
      <c r="Q41">
        <v>2155</v>
      </c>
      <c r="R41">
        <v>3450</v>
      </c>
      <c r="S41">
        <v>955</v>
      </c>
      <c r="T41">
        <v>352</v>
      </c>
      <c r="U41">
        <v>1132</v>
      </c>
      <c r="V41">
        <v>662</v>
      </c>
      <c r="W41">
        <v>537</v>
      </c>
      <c r="X41">
        <v>1147</v>
      </c>
      <c r="Y41">
        <v>175</v>
      </c>
      <c r="Z41">
        <v>133</v>
      </c>
      <c r="AA41">
        <v>162</v>
      </c>
      <c r="AD41">
        <f t="shared" si="6"/>
        <v>10792</v>
      </c>
      <c r="AE41">
        <f>SUM(U41:AA41)</f>
        <v>3948</v>
      </c>
      <c r="AF41" s="7">
        <f t="shared" si="26"/>
        <v>11087</v>
      </c>
      <c r="AG41" s="6">
        <v>1445</v>
      </c>
      <c r="AH41">
        <v>213</v>
      </c>
      <c r="AI41">
        <v>7642</v>
      </c>
      <c r="AJ41">
        <v>2963</v>
      </c>
      <c r="AK41">
        <v>4760</v>
      </c>
      <c r="AL41">
        <v>2083</v>
      </c>
      <c r="AM41">
        <v>3055</v>
      </c>
      <c r="AN41">
        <v>3319</v>
      </c>
      <c r="AO41">
        <v>2756</v>
      </c>
      <c r="AP41">
        <v>6160</v>
      </c>
      <c r="AQ41">
        <v>2191</v>
      </c>
      <c r="AR41">
        <v>1392</v>
      </c>
      <c r="AS41">
        <v>3163</v>
      </c>
      <c r="AV41">
        <f t="shared" si="7"/>
        <v>36587</v>
      </c>
      <c r="AW41">
        <f t="shared" si="8"/>
        <v>22036</v>
      </c>
      <c r="AX41" s="7">
        <f t="shared" si="27"/>
        <v>41142</v>
      </c>
      <c r="BB41">
        <f t="shared" si="9"/>
        <v>1999</v>
      </c>
      <c r="BC41">
        <f t="shared" si="10"/>
        <v>94900</v>
      </c>
      <c r="BD41">
        <f t="shared" si="11"/>
        <v>3948</v>
      </c>
      <c r="BE41">
        <f t="shared" si="12"/>
        <v>22036</v>
      </c>
      <c r="BF41" s="19">
        <f t="shared" si="13"/>
        <v>1.6139455782312926</v>
      </c>
      <c r="BG41" s="19">
        <f t="shared" si="14"/>
        <v>0.94</v>
      </c>
      <c r="BH41" s="19">
        <f t="shared" si="15"/>
        <v>1.1242857142857143</v>
      </c>
      <c r="BL41">
        <f t="shared" si="16"/>
        <v>1999</v>
      </c>
      <c r="BM41" s="60">
        <f t="shared" si="17"/>
        <v>116600</v>
      </c>
      <c r="BN41">
        <f t="shared" si="18"/>
        <v>10792</v>
      </c>
      <c r="BO41">
        <f t="shared" si="19"/>
        <v>36587</v>
      </c>
      <c r="BP41" s="19">
        <f t="shared" si="20"/>
        <v>1.2799121844127332</v>
      </c>
      <c r="BQ41" s="19">
        <f t="shared" si="21"/>
        <v>0.91457627118644069</v>
      </c>
      <c r="BR41" s="19">
        <f t="shared" si="22"/>
        <v>1.0134903047091413</v>
      </c>
    </row>
    <row r="42" spans="1:70" x14ac:dyDescent="0.25">
      <c r="A42">
        <f t="shared" si="23"/>
        <v>2000</v>
      </c>
      <c r="B42" s="59">
        <v>24200</v>
      </c>
      <c r="C42" s="60">
        <v>5100</v>
      </c>
      <c r="D42" s="60">
        <v>22200</v>
      </c>
      <c r="E42" s="60">
        <v>18000</v>
      </c>
      <c r="F42" s="60">
        <v>15400</v>
      </c>
      <c r="G42" s="60">
        <v>4800</v>
      </c>
      <c r="H42" s="60">
        <v>28000</v>
      </c>
      <c r="I42" s="60">
        <v>16300</v>
      </c>
      <c r="J42" s="60">
        <v>37100</v>
      </c>
      <c r="K42" s="60">
        <v>15400</v>
      </c>
      <c r="L42" s="60"/>
      <c r="M42" s="60">
        <f t="shared" si="24"/>
        <v>117700</v>
      </c>
      <c r="N42" s="60">
        <f t="shared" si="25"/>
        <v>96800</v>
      </c>
      <c r="O42" s="6"/>
      <c r="AD42">
        <f t="shared" si="6"/>
        <v>0</v>
      </c>
      <c r="AE42">
        <f>SUM(U42:AA42)</f>
        <v>0</v>
      </c>
      <c r="AF42" s="7">
        <f t="shared" si="26"/>
        <v>0</v>
      </c>
      <c r="AG42" s="6"/>
      <c r="AV42">
        <f t="shared" si="7"/>
        <v>0</v>
      </c>
      <c r="AW42">
        <f t="shared" si="8"/>
        <v>0</v>
      </c>
      <c r="AX42" s="7">
        <f t="shared" si="27"/>
        <v>0</v>
      </c>
      <c r="BB42">
        <f t="shared" si="9"/>
        <v>2000</v>
      </c>
      <c r="BC42">
        <f t="shared" si="10"/>
        <v>96800</v>
      </c>
      <c r="BD42" s="20">
        <f>+(BD43+BD41)/2</f>
        <v>3823</v>
      </c>
      <c r="BE42" s="20">
        <f>+(BE43+BE41)/2</f>
        <v>20338.5</v>
      </c>
      <c r="BF42" s="19">
        <f t="shared" si="13"/>
        <v>1.6462585034013606</v>
      </c>
      <c r="BG42" s="19">
        <f t="shared" si="14"/>
        <v>0.91023809523809529</v>
      </c>
      <c r="BH42" s="19">
        <f t="shared" si="15"/>
        <v>1.0376785714285715</v>
      </c>
      <c r="BL42">
        <f t="shared" si="16"/>
        <v>2000</v>
      </c>
      <c r="BM42" s="60">
        <f t="shared" si="17"/>
        <v>117700</v>
      </c>
      <c r="BN42" s="20">
        <f>+(BN43+BN41)/2</f>
        <v>10952</v>
      </c>
      <c r="BO42" s="20">
        <f>+(BO43+BO41)/2</f>
        <v>34225</v>
      </c>
      <c r="BP42" s="19">
        <f t="shared" si="20"/>
        <v>1.29198682766191</v>
      </c>
      <c r="BQ42" s="19">
        <f t="shared" si="21"/>
        <v>0.92813559322033901</v>
      </c>
      <c r="BR42" s="19">
        <f t="shared" si="22"/>
        <v>0.94806094182825484</v>
      </c>
    </row>
    <row r="43" spans="1:70" x14ac:dyDescent="0.25">
      <c r="A43">
        <f t="shared" si="23"/>
        <v>2001</v>
      </c>
      <c r="B43" s="59">
        <v>24700</v>
      </c>
      <c r="C43" s="60">
        <v>5200</v>
      </c>
      <c r="D43" s="60">
        <v>22700</v>
      </c>
      <c r="E43" s="60">
        <v>17400</v>
      </c>
      <c r="F43" s="60">
        <v>14700</v>
      </c>
      <c r="G43" s="60">
        <v>5000</v>
      </c>
      <c r="H43" s="60">
        <v>28300</v>
      </c>
      <c r="I43" s="60">
        <v>15300</v>
      </c>
      <c r="J43" s="60">
        <v>38400</v>
      </c>
      <c r="K43" s="60">
        <v>15500</v>
      </c>
      <c r="L43" s="60"/>
      <c r="M43" s="60">
        <f t="shared" si="24"/>
        <v>118000</v>
      </c>
      <c r="N43" s="60">
        <f t="shared" si="25"/>
        <v>97500</v>
      </c>
      <c r="O43" s="6">
        <v>283</v>
      </c>
      <c r="P43">
        <v>175</v>
      </c>
      <c r="Q43">
        <v>2203</v>
      </c>
      <c r="R43">
        <v>3743</v>
      </c>
      <c r="S43">
        <v>1053</v>
      </c>
      <c r="T43">
        <v>303</v>
      </c>
      <c r="U43">
        <v>658</v>
      </c>
      <c r="V43">
        <v>838</v>
      </c>
      <c r="W43">
        <v>500</v>
      </c>
      <c r="X43">
        <v>998</v>
      </c>
      <c r="Y43">
        <v>358</v>
      </c>
      <c r="Z43">
        <v>123</v>
      </c>
      <c r="AA43">
        <v>223</v>
      </c>
      <c r="AD43">
        <f t="shared" si="6"/>
        <v>11112</v>
      </c>
      <c r="AE43">
        <f>SUM(U43:AA43)</f>
        <v>3698</v>
      </c>
      <c r="AF43" s="7">
        <f t="shared" si="26"/>
        <v>11458</v>
      </c>
      <c r="AG43" s="6">
        <v>1538</v>
      </c>
      <c r="AH43">
        <v>453</v>
      </c>
      <c r="AI43">
        <v>6296</v>
      </c>
      <c r="AJ43">
        <v>2376</v>
      </c>
      <c r="AK43">
        <v>5355</v>
      </c>
      <c r="AL43">
        <v>2011</v>
      </c>
      <c r="AM43">
        <v>1617</v>
      </c>
      <c r="AN43">
        <v>2460</v>
      </c>
      <c r="AO43">
        <v>2438</v>
      </c>
      <c r="AP43">
        <v>5214</v>
      </c>
      <c r="AQ43">
        <v>2105</v>
      </c>
      <c r="AR43">
        <v>1621</v>
      </c>
      <c r="AS43">
        <v>3186</v>
      </c>
      <c r="AV43">
        <f t="shared" si="7"/>
        <v>31863</v>
      </c>
      <c r="AW43">
        <f t="shared" si="8"/>
        <v>18641</v>
      </c>
      <c r="AX43" s="7">
        <f t="shared" si="27"/>
        <v>36670</v>
      </c>
      <c r="BB43">
        <f t="shared" si="9"/>
        <v>2001</v>
      </c>
      <c r="BC43">
        <f t="shared" si="10"/>
        <v>97500</v>
      </c>
      <c r="BD43">
        <f t="shared" si="11"/>
        <v>3698</v>
      </c>
      <c r="BE43">
        <f t="shared" si="12"/>
        <v>18641</v>
      </c>
      <c r="BF43" s="19">
        <f t="shared" si="13"/>
        <v>1.6581632653061225</v>
      </c>
      <c r="BG43" s="19">
        <f t="shared" si="14"/>
        <v>0.88047619047619052</v>
      </c>
      <c r="BH43" s="19">
        <f t="shared" si="15"/>
        <v>0.95107142857142857</v>
      </c>
      <c r="BL43">
        <f t="shared" si="16"/>
        <v>2001</v>
      </c>
      <c r="BM43" s="60">
        <f t="shared" si="17"/>
        <v>118000</v>
      </c>
      <c r="BN43">
        <f t="shared" si="18"/>
        <v>11112</v>
      </c>
      <c r="BO43">
        <f t="shared" si="19"/>
        <v>31863</v>
      </c>
      <c r="BP43" s="19">
        <f t="shared" si="20"/>
        <v>1.2952799121844127</v>
      </c>
      <c r="BQ43" s="19">
        <f t="shared" si="21"/>
        <v>0.94169491525423732</v>
      </c>
      <c r="BR43" s="19">
        <f t="shared" si="22"/>
        <v>0.88263157894736843</v>
      </c>
    </row>
    <row r="44" spans="1:70" x14ac:dyDescent="0.25">
      <c r="A44">
        <f t="shared" si="23"/>
        <v>2002</v>
      </c>
      <c r="B44" s="59">
        <v>25000</v>
      </c>
      <c r="C44" s="60">
        <v>5300</v>
      </c>
      <c r="D44" s="60">
        <v>22800</v>
      </c>
      <c r="E44" s="60">
        <v>16600</v>
      </c>
      <c r="F44" s="60">
        <v>14700</v>
      </c>
      <c r="G44" s="60">
        <v>5700</v>
      </c>
      <c r="H44" s="60">
        <v>28300</v>
      </c>
      <c r="I44" s="60">
        <v>15700</v>
      </c>
      <c r="J44" s="60">
        <v>38800</v>
      </c>
      <c r="K44" s="60">
        <v>16000</v>
      </c>
      <c r="L44" s="60"/>
      <c r="M44" s="60">
        <f t="shared" si="24"/>
        <v>118400</v>
      </c>
      <c r="N44" s="60">
        <f t="shared" si="25"/>
        <v>98800</v>
      </c>
      <c r="O44" s="6"/>
      <c r="AD44">
        <f>SUM(O44:Y44)</f>
        <v>0</v>
      </c>
      <c r="AE44">
        <f t="shared" ref="AE44:AE52" si="28">SUM(U44:AA44)</f>
        <v>0</v>
      </c>
      <c r="AF44" s="7">
        <f t="shared" si="26"/>
        <v>0</v>
      </c>
      <c r="AV44">
        <f t="shared" ref="AV44:AV50" si="29">SUM(AG44:AQ44)</f>
        <v>0</v>
      </c>
      <c r="AW44">
        <f t="shared" ref="AW44:AW52" si="30">SUM(AM44:AS44)</f>
        <v>0</v>
      </c>
      <c r="AX44" s="7">
        <f t="shared" si="27"/>
        <v>0</v>
      </c>
      <c r="BB44">
        <f t="shared" ref="BB44:BB50" si="31">+A44</f>
        <v>2002</v>
      </c>
      <c r="BC44" s="27">
        <f t="shared" ref="BC44:BC50" si="32">+N44</f>
        <v>98800</v>
      </c>
      <c r="BD44" s="20">
        <f>+(BD45+BD43)/2</f>
        <v>4510.5</v>
      </c>
      <c r="BE44" s="20">
        <f>+(BE45+BE43)/2</f>
        <v>21093</v>
      </c>
      <c r="BF44" s="19">
        <f t="shared" ref="BF44:BF50" si="33">+BC44/$BC$1</f>
        <v>1.6802721088435375</v>
      </c>
      <c r="BG44" s="19">
        <f t="shared" ref="BG44:BG50" si="34">+BD44/$BD$1</f>
        <v>1.0739285714285713</v>
      </c>
      <c r="BH44" s="19">
        <f t="shared" ref="BH44:BH50" si="35">+BE44/$BE$1</f>
        <v>1.0761734693877552</v>
      </c>
      <c r="BL44">
        <f t="shared" si="16"/>
        <v>2002</v>
      </c>
      <c r="BM44" s="60">
        <f t="shared" si="17"/>
        <v>118400</v>
      </c>
      <c r="BN44" s="20">
        <f>+(BN45+BN43)/2</f>
        <v>11898</v>
      </c>
      <c r="BO44" s="20">
        <f>+(BO45+BO43)/2</f>
        <v>36174</v>
      </c>
      <c r="BP44" s="19">
        <f t="shared" si="20"/>
        <v>1.2996706915477498</v>
      </c>
      <c r="BQ44" s="19">
        <f t="shared" si="21"/>
        <v>1.0083050847457626</v>
      </c>
      <c r="BR44" s="19">
        <f t="shared" si="22"/>
        <v>1.0020498614958449</v>
      </c>
    </row>
    <row r="45" spans="1:70" x14ac:dyDescent="0.25">
      <c r="A45">
        <f t="shared" si="23"/>
        <v>2003</v>
      </c>
      <c r="B45" s="60">
        <v>27000</v>
      </c>
      <c r="C45" s="60">
        <v>2200</v>
      </c>
      <c r="D45" s="60">
        <v>23700</v>
      </c>
      <c r="E45" s="60">
        <v>17400</v>
      </c>
      <c r="F45" s="60">
        <v>15400</v>
      </c>
      <c r="G45" s="60">
        <v>6500</v>
      </c>
      <c r="H45" s="60">
        <v>26800</v>
      </c>
      <c r="I45" s="60">
        <v>16300</v>
      </c>
      <c r="J45" s="60">
        <v>43700</v>
      </c>
      <c r="K45" s="60">
        <v>17100</v>
      </c>
      <c r="L45" s="60"/>
      <c r="M45" s="60">
        <f t="shared" si="24"/>
        <v>119000</v>
      </c>
      <c r="N45" s="60">
        <f t="shared" si="25"/>
        <v>103900</v>
      </c>
      <c r="O45" s="6">
        <v>273</v>
      </c>
      <c r="P45">
        <v>188</v>
      </c>
      <c r="Q45">
        <v>2120</v>
      </c>
      <c r="R45">
        <v>3795</v>
      </c>
      <c r="S45">
        <v>1015</v>
      </c>
      <c r="T45">
        <v>333</v>
      </c>
      <c r="U45">
        <v>1305</v>
      </c>
      <c r="V45">
        <v>1755</v>
      </c>
      <c r="W45">
        <v>600</v>
      </c>
      <c r="X45">
        <v>930</v>
      </c>
      <c r="Y45">
        <v>370</v>
      </c>
      <c r="Z45">
        <v>178</v>
      </c>
      <c r="AA45">
        <v>185</v>
      </c>
      <c r="AD45">
        <f>SUM(O45:Y45)</f>
        <v>12684</v>
      </c>
      <c r="AE45">
        <f t="shared" si="28"/>
        <v>5323</v>
      </c>
      <c r="AF45" s="7">
        <f t="shared" si="26"/>
        <v>13047</v>
      </c>
      <c r="AG45">
        <v>1283</v>
      </c>
      <c r="AH45">
        <v>262</v>
      </c>
      <c r="AI45">
        <v>9101</v>
      </c>
      <c r="AJ45">
        <v>3016</v>
      </c>
      <c r="AK45">
        <v>5249</v>
      </c>
      <c r="AL45">
        <v>2988</v>
      </c>
      <c r="AM45">
        <v>3120</v>
      </c>
      <c r="AN45">
        <v>4646</v>
      </c>
      <c r="AO45">
        <v>2882</v>
      </c>
      <c r="AP45">
        <v>5377</v>
      </c>
      <c r="AQ45">
        <v>2561</v>
      </c>
      <c r="AR45">
        <v>1190</v>
      </c>
      <c r="AS45">
        <v>3769</v>
      </c>
      <c r="AV45">
        <f t="shared" si="29"/>
        <v>40485</v>
      </c>
      <c r="AW45">
        <f t="shared" si="30"/>
        <v>23545</v>
      </c>
      <c r="AX45" s="7">
        <f t="shared" si="27"/>
        <v>45444</v>
      </c>
      <c r="BB45">
        <f t="shared" si="31"/>
        <v>2003</v>
      </c>
      <c r="BC45">
        <f t="shared" si="32"/>
        <v>103900</v>
      </c>
      <c r="BD45">
        <f>+AE45</f>
        <v>5323</v>
      </c>
      <c r="BE45">
        <f>+AW45</f>
        <v>23545</v>
      </c>
      <c r="BF45" s="19">
        <f t="shared" si="33"/>
        <v>1.7670068027210883</v>
      </c>
      <c r="BG45" s="19">
        <f t="shared" si="34"/>
        <v>1.2673809523809523</v>
      </c>
      <c r="BH45" s="19">
        <f t="shared" si="35"/>
        <v>1.2012755102040817</v>
      </c>
      <c r="BL45">
        <f t="shared" si="16"/>
        <v>2003</v>
      </c>
      <c r="BM45" s="60">
        <f t="shared" si="17"/>
        <v>119000</v>
      </c>
      <c r="BN45">
        <f t="shared" si="18"/>
        <v>12684</v>
      </c>
      <c r="BO45">
        <f t="shared" si="19"/>
        <v>40485</v>
      </c>
      <c r="BP45" s="19">
        <f t="shared" si="20"/>
        <v>1.3062568605927551</v>
      </c>
      <c r="BQ45" s="19">
        <f t="shared" si="21"/>
        <v>1.0749152542372882</v>
      </c>
      <c r="BR45" s="19">
        <f t="shared" si="22"/>
        <v>1.1214681440443213</v>
      </c>
    </row>
    <row r="46" spans="1:70" x14ac:dyDescent="0.25">
      <c r="A46">
        <f t="shared" si="23"/>
        <v>2004</v>
      </c>
      <c r="B46" s="60">
        <v>27700</v>
      </c>
      <c r="C46" s="60">
        <v>2200</v>
      </c>
      <c r="D46" s="60">
        <v>23600</v>
      </c>
      <c r="E46" s="60">
        <v>18200</v>
      </c>
      <c r="F46" s="60">
        <v>16500</v>
      </c>
      <c r="G46" s="60">
        <v>7100</v>
      </c>
      <c r="H46" s="60">
        <v>28300</v>
      </c>
      <c r="I46" s="60">
        <v>17100</v>
      </c>
      <c r="J46" s="60">
        <v>47600</v>
      </c>
      <c r="K46" s="60">
        <v>17200</v>
      </c>
      <c r="L46" s="60"/>
      <c r="M46" s="60">
        <f t="shared" si="24"/>
        <v>123600</v>
      </c>
      <c r="N46" s="60">
        <f t="shared" si="25"/>
        <v>110200</v>
      </c>
      <c r="O46" s="6"/>
      <c r="AD46">
        <f>SUM(O46:Y46)</f>
        <v>0</v>
      </c>
      <c r="AE46">
        <f t="shared" si="28"/>
        <v>0</v>
      </c>
      <c r="AF46" s="7">
        <f t="shared" si="26"/>
        <v>0</v>
      </c>
      <c r="AV46">
        <f t="shared" si="29"/>
        <v>0</v>
      </c>
      <c r="AW46">
        <f t="shared" si="30"/>
        <v>0</v>
      </c>
      <c r="AX46" s="7">
        <f t="shared" si="27"/>
        <v>0</v>
      </c>
      <c r="BB46">
        <f t="shared" si="31"/>
        <v>2004</v>
      </c>
      <c r="BC46">
        <f t="shared" si="32"/>
        <v>110200</v>
      </c>
      <c r="BD46" s="18">
        <v>4863</v>
      </c>
      <c r="BE46" s="18">
        <v>21729</v>
      </c>
      <c r="BF46" s="19">
        <f t="shared" si="33"/>
        <v>1.8741496598639455</v>
      </c>
      <c r="BG46" s="19">
        <f t="shared" si="34"/>
        <v>1.1578571428571429</v>
      </c>
      <c r="BH46" s="19">
        <f t="shared" si="35"/>
        <v>1.1086224489795919</v>
      </c>
      <c r="BL46">
        <f t="shared" si="16"/>
        <v>2004</v>
      </c>
      <c r="BM46" s="60">
        <f t="shared" si="17"/>
        <v>123600</v>
      </c>
      <c r="BN46" s="20">
        <f>+(BN47+BN45)/2</f>
        <v>11287</v>
      </c>
      <c r="BO46" s="20">
        <f>+(BO47+BO45)/2</f>
        <v>36475.199999999997</v>
      </c>
      <c r="BP46" s="19">
        <f t="shared" si="20"/>
        <v>1.3567508232711307</v>
      </c>
      <c r="BQ46" s="19">
        <f t="shared" si="21"/>
        <v>0.95652542372881355</v>
      </c>
      <c r="BR46" s="19">
        <f t="shared" si="22"/>
        <v>1.0103933518005539</v>
      </c>
    </row>
    <row r="47" spans="1:70" x14ac:dyDescent="0.25">
      <c r="A47">
        <f t="shared" si="23"/>
        <v>2005</v>
      </c>
      <c r="B47" s="60">
        <v>26700</v>
      </c>
      <c r="C47" s="60">
        <v>2300</v>
      </c>
      <c r="D47" s="60">
        <v>23700</v>
      </c>
      <c r="E47" s="60">
        <v>17700</v>
      </c>
      <c r="F47" s="60">
        <v>16800</v>
      </c>
      <c r="G47" s="60">
        <v>7400</v>
      </c>
      <c r="H47" s="60">
        <v>28600</v>
      </c>
      <c r="I47" s="60">
        <v>17400</v>
      </c>
      <c r="J47" s="60">
        <v>46200</v>
      </c>
      <c r="K47" s="60">
        <v>16200</v>
      </c>
      <c r="L47" s="60"/>
      <c r="M47" s="60">
        <f t="shared" si="24"/>
        <v>123200</v>
      </c>
      <c r="N47" s="60">
        <f t="shared" si="25"/>
        <v>108400</v>
      </c>
      <c r="O47" s="6">
        <v>180</v>
      </c>
      <c r="P47" s="27">
        <v>212.5</v>
      </c>
      <c r="Q47" s="27">
        <v>2117.5</v>
      </c>
      <c r="R47" s="27">
        <v>2202.5</v>
      </c>
      <c r="S47" s="27">
        <v>897.5</v>
      </c>
      <c r="T47" s="27">
        <v>167.5</v>
      </c>
      <c r="U47" s="27">
        <v>797.5</v>
      </c>
      <c r="V47" s="27">
        <v>1242.5</v>
      </c>
      <c r="W47" s="27">
        <v>610</v>
      </c>
      <c r="X47" s="27">
        <v>1200</v>
      </c>
      <c r="Y47" s="27">
        <v>262.5</v>
      </c>
      <c r="Z47" s="27">
        <v>102.5</v>
      </c>
      <c r="AA47" s="27">
        <v>187.5</v>
      </c>
      <c r="AB47" s="27"/>
      <c r="AC47" s="27"/>
      <c r="AD47">
        <f>SUM(O47:Y47)</f>
        <v>9890</v>
      </c>
      <c r="AE47">
        <f>SUM(U47:AA47)</f>
        <v>4402.5</v>
      </c>
      <c r="AF47" s="7">
        <f t="shared" si="26"/>
        <v>10180</v>
      </c>
      <c r="AG47" s="27">
        <v>1170.4000000000001</v>
      </c>
      <c r="AH47" s="27">
        <v>431.2</v>
      </c>
      <c r="AI47" s="27">
        <v>8166.4</v>
      </c>
      <c r="AJ47" s="27">
        <v>1465.2</v>
      </c>
      <c r="AK47" s="27">
        <v>4327.3999999999996</v>
      </c>
      <c r="AL47" s="27">
        <v>1502.6</v>
      </c>
      <c r="AM47" s="27">
        <v>2576.1999999999998</v>
      </c>
      <c r="AN47" s="27">
        <v>3058</v>
      </c>
      <c r="AO47" s="27">
        <v>2378.1999999999998</v>
      </c>
      <c r="AP47" s="27">
        <v>4877.3999999999996</v>
      </c>
      <c r="AQ47" s="27">
        <v>2512.4</v>
      </c>
      <c r="AR47" s="27">
        <v>1183.5999999999999</v>
      </c>
      <c r="AS47" s="27">
        <v>3326.4</v>
      </c>
      <c r="AT47" s="27"/>
      <c r="AU47" s="27"/>
      <c r="AV47">
        <f t="shared" si="29"/>
        <v>32465.4</v>
      </c>
      <c r="AW47">
        <f t="shared" si="30"/>
        <v>19912.2</v>
      </c>
      <c r="AX47" s="7">
        <f t="shared" si="27"/>
        <v>36975.4</v>
      </c>
      <c r="BB47">
        <f t="shared" si="31"/>
        <v>2005</v>
      </c>
      <c r="BC47">
        <f t="shared" si="32"/>
        <v>108400</v>
      </c>
      <c r="BD47" s="27">
        <f>+AE47</f>
        <v>4402.5</v>
      </c>
      <c r="BE47" s="27">
        <f>+AW47</f>
        <v>19912.2</v>
      </c>
      <c r="BF47" s="19">
        <f t="shared" si="33"/>
        <v>1.8435374149659864</v>
      </c>
      <c r="BG47" s="19">
        <f t="shared" si="34"/>
        <v>1.0482142857142858</v>
      </c>
      <c r="BH47" s="19">
        <f t="shared" si="35"/>
        <v>1.0159285714285715</v>
      </c>
      <c r="BL47">
        <f t="shared" si="16"/>
        <v>2005</v>
      </c>
      <c r="BM47" s="60">
        <f t="shared" si="17"/>
        <v>123200</v>
      </c>
      <c r="BN47">
        <f t="shared" si="18"/>
        <v>9890</v>
      </c>
      <c r="BO47">
        <f t="shared" si="19"/>
        <v>32465.4</v>
      </c>
      <c r="BP47" s="19">
        <f t="shared" si="20"/>
        <v>1.3523600439077936</v>
      </c>
      <c r="BQ47" s="19">
        <f t="shared" si="21"/>
        <v>0.83813559322033904</v>
      </c>
      <c r="BR47" s="19">
        <f t="shared" si="22"/>
        <v>0.89931855955678675</v>
      </c>
    </row>
    <row r="48" spans="1:70" x14ac:dyDescent="0.25">
      <c r="A48">
        <f t="shared" si="23"/>
        <v>2006</v>
      </c>
      <c r="B48" s="60">
        <v>25500</v>
      </c>
      <c r="C48" s="60">
        <v>3500</v>
      </c>
      <c r="D48" s="60">
        <v>23800</v>
      </c>
      <c r="E48" s="60">
        <v>17200</v>
      </c>
      <c r="F48" s="60">
        <v>16700</v>
      </c>
      <c r="G48" s="60">
        <v>6900</v>
      </c>
      <c r="H48" s="60">
        <v>25100</v>
      </c>
      <c r="I48" s="60">
        <v>17400</v>
      </c>
      <c r="J48" s="60">
        <v>49300</v>
      </c>
      <c r="K48" s="60">
        <v>19600</v>
      </c>
      <c r="L48" s="60"/>
      <c r="M48" s="60">
        <f t="shared" si="24"/>
        <v>118700</v>
      </c>
      <c r="N48" s="60">
        <f t="shared" ref="N48:N55" si="36">SUM(H48:K48)</f>
        <v>111400</v>
      </c>
      <c r="O48" s="6"/>
      <c r="AD48">
        <f>SUM(O48:Y48)</f>
        <v>0</v>
      </c>
      <c r="AE48">
        <f t="shared" si="28"/>
        <v>0</v>
      </c>
      <c r="AF48" s="7">
        <f t="shared" si="26"/>
        <v>0</v>
      </c>
      <c r="AV48">
        <f t="shared" si="29"/>
        <v>0</v>
      </c>
      <c r="AW48">
        <f t="shared" si="30"/>
        <v>0</v>
      </c>
      <c r="AX48" s="7">
        <f t="shared" si="27"/>
        <v>0</v>
      </c>
      <c r="BB48">
        <f t="shared" si="31"/>
        <v>2006</v>
      </c>
      <c r="BC48">
        <f t="shared" si="32"/>
        <v>111400</v>
      </c>
      <c r="BD48" s="20">
        <f>+(BD49+BD47)/2</f>
        <v>4033.75</v>
      </c>
      <c r="BE48" s="20">
        <f>+(BE49+BE47)/2</f>
        <v>18600.599999999999</v>
      </c>
      <c r="BF48" s="19">
        <f t="shared" si="33"/>
        <v>1.8945578231292517</v>
      </c>
      <c r="BG48" s="19">
        <f t="shared" si="34"/>
        <v>0.9604166666666667</v>
      </c>
      <c r="BH48" s="19">
        <f t="shared" si="35"/>
        <v>0.94901020408163261</v>
      </c>
      <c r="BL48">
        <f t="shared" si="16"/>
        <v>2006</v>
      </c>
      <c r="BM48" s="60">
        <f t="shared" si="17"/>
        <v>118700</v>
      </c>
      <c r="BN48" s="20">
        <f>+(BN49+BN47)/2</f>
        <v>11465</v>
      </c>
      <c r="BO48" s="20">
        <f>+(BO49+BO47)/2</f>
        <v>31191.200000000001</v>
      </c>
      <c r="BP48" s="19">
        <f t="shared" si="20"/>
        <v>1.3029637760702524</v>
      </c>
      <c r="BQ48" s="19">
        <f t="shared" si="21"/>
        <v>0.97161016949152545</v>
      </c>
      <c r="BR48" s="19">
        <f t="shared" si="22"/>
        <v>0.86402216066481996</v>
      </c>
    </row>
    <row r="49" spans="1:70" s="1" customFormat="1" x14ac:dyDescent="0.25">
      <c r="A49">
        <f t="shared" si="23"/>
        <v>2007</v>
      </c>
      <c r="B49" s="60">
        <v>25600</v>
      </c>
      <c r="C49" s="60">
        <v>3100</v>
      </c>
      <c r="D49" s="60">
        <v>22700</v>
      </c>
      <c r="E49" s="60">
        <v>17900</v>
      </c>
      <c r="F49" s="60">
        <v>16500</v>
      </c>
      <c r="G49" s="60">
        <v>7000</v>
      </c>
      <c r="H49" s="60">
        <v>28300</v>
      </c>
      <c r="I49" s="60">
        <v>17200</v>
      </c>
      <c r="J49" s="60">
        <v>50400</v>
      </c>
      <c r="K49" s="61">
        <v>19200</v>
      </c>
      <c r="L49" s="61"/>
      <c r="M49" s="60">
        <f t="shared" si="24"/>
        <v>121100</v>
      </c>
      <c r="N49" s="60">
        <f t="shared" si="36"/>
        <v>115100</v>
      </c>
      <c r="O49" s="6">
        <v>558</v>
      </c>
      <c r="P49">
        <v>423</v>
      </c>
      <c r="Q49">
        <v>1903</v>
      </c>
      <c r="R49">
        <v>4943</v>
      </c>
      <c r="S49">
        <v>1193</v>
      </c>
      <c r="T49">
        <v>355</v>
      </c>
      <c r="U49">
        <v>930</v>
      </c>
      <c r="V49">
        <v>688</v>
      </c>
      <c r="W49">
        <v>445</v>
      </c>
      <c r="X49">
        <v>763</v>
      </c>
      <c r="Y49">
        <v>363</v>
      </c>
      <c r="Z49">
        <v>213</v>
      </c>
      <c r="AA49">
        <v>263</v>
      </c>
      <c r="AB49"/>
      <c r="AC49"/>
      <c r="AD49">
        <f>SUM(O49:AA49)</f>
        <v>13040</v>
      </c>
      <c r="AE49">
        <f t="shared" si="28"/>
        <v>3665</v>
      </c>
      <c r="AF49" s="7">
        <f t="shared" si="26"/>
        <v>13040</v>
      </c>
      <c r="AG49">
        <v>1558</v>
      </c>
      <c r="AH49">
        <v>563</v>
      </c>
      <c r="AI49">
        <v>6822</v>
      </c>
      <c r="AJ49">
        <v>2840</v>
      </c>
      <c r="AK49">
        <v>4118</v>
      </c>
      <c r="AL49">
        <v>1476</v>
      </c>
      <c r="AM49">
        <v>2103</v>
      </c>
      <c r="AN49">
        <v>2642</v>
      </c>
      <c r="AO49">
        <v>2246</v>
      </c>
      <c r="AP49">
        <v>3331</v>
      </c>
      <c r="AQ49">
        <v>2218</v>
      </c>
      <c r="AR49">
        <v>1753</v>
      </c>
      <c r="AS49">
        <v>2996</v>
      </c>
      <c r="AT49"/>
      <c r="AU49"/>
      <c r="AV49">
        <f t="shared" si="29"/>
        <v>29917</v>
      </c>
      <c r="AW49">
        <f t="shared" si="30"/>
        <v>17289</v>
      </c>
      <c r="AX49" s="7">
        <f t="shared" si="27"/>
        <v>34666</v>
      </c>
      <c r="BB49">
        <f t="shared" si="31"/>
        <v>2007</v>
      </c>
      <c r="BC49">
        <f t="shared" si="32"/>
        <v>115100</v>
      </c>
      <c r="BD49">
        <f>+AE49</f>
        <v>3665</v>
      </c>
      <c r="BE49">
        <f>+AW49</f>
        <v>17289</v>
      </c>
      <c r="BF49" s="19">
        <f t="shared" si="33"/>
        <v>1.9574829931972788</v>
      </c>
      <c r="BG49" s="19">
        <f t="shared" si="34"/>
        <v>0.87261904761904763</v>
      </c>
      <c r="BH49" s="19">
        <f t="shared" si="35"/>
        <v>0.88209183673469382</v>
      </c>
      <c r="BL49">
        <f t="shared" si="16"/>
        <v>2007</v>
      </c>
      <c r="BM49" s="60">
        <f t="shared" si="17"/>
        <v>121100</v>
      </c>
      <c r="BN49">
        <f t="shared" si="18"/>
        <v>13040</v>
      </c>
      <c r="BO49">
        <f t="shared" si="19"/>
        <v>29917</v>
      </c>
      <c r="BP49" s="19">
        <f t="shared" si="20"/>
        <v>1.3293084522502745</v>
      </c>
      <c r="BQ49" s="19">
        <f t="shared" si="21"/>
        <v>1.1050847457627118</v>
      </c>
      <c r="BR49" s="19">
        <f t="shared" si="22"/>
        <v>0.82872576177285318</v>
      </c>
    </row>
    <row r="50" spans="1:70" x14ac:dyDescent="0.25">
      <c r="A50">
        <f t="shared" si="23"/>
        <v>2008</v>
      </c>
      <c r="B50" s="60">
        <v>24700</v>
      </c>
      <c r="C50" s="60">
        <v>2400</v>
      </c>
      <c r="D50" s="60">
        <v>21900</v>
      </c>
      <c r="E50" s="60">
        <v>17500</v>
      </c>
      <c r="F50" s="60">
        <v>16500</v>
      </c>
      <c r="G50" s="60">
        <v>7100</v>
      </c>
      <c r="H50" s="60">
        <v>27900</v>
      </c>
      <c r="I50" s="60">
        <v>17500</v>
      </c>
      <c r="J50" s="60">
        <v>52200</v>
      </c>
      <c r="K50" s="60">
        <v>16600</v>
      </c>
      <c r="L50" s="60"/>
      <c r="M50" s="60">
        <f t="shared" si="24"/>
        <v>118000</v>
      </c>
      <c r="N50" s="60">
        <f t="shared" si="36"/>
        <v>114200</v>
      </c>
      <c r="O50" s="6"/>
      <c r="AD50">
        <f>SUM(O50:Y50)</f>
        <v>0</v>
      </c>
      <c r="AE50">
        <f t="shared" si="28"/>
        <v>0</v>
      </c>
      <c r="AF50" s="7">
        <f t="shared" si="26"/>
        <v>0</v>
      </c>
      <c r="AV50">
        <f t="shared" si="29"/>
        <v>0</v>
      </c>
      <c r="AW50">
        <f t="shared" si="30"/>
        <v>0</v>
      </c>
      <c r="AX50" s="7">
        <f t="shared" si="27"/>
        <v>0</v>
      </c>
      <c r="BB50">
        <f t="shared" si="31"/>
        <v>2008</v>
      </c>
      <c r="BC50">
        <f t="shared" si="32"/>
        <v>114200</v>
      </c>
      <c r="BD50" s="20">
        <f>+(BD51+BD49)/2</f>
        <v>3815</v>
      </c>
      <c r="BE50" s="20">
        <f>+(BE51+BE49)/2</f>
        <v>18172.7</v>
      </c>
      <c r="BF50" s="19">
        <f t="shared" si="33"/>
        <v>1.9421768707482994</v>
      </c>
      <c r="BG50" s="19">
        <f t="shared" si="34"/>
        <v>0.90833333333333333</v>
      </c>
      <c r="BH50" s="19">
        <f t="shared" si="35"/>
        <v>0.92717857142857152</v>
      </c>
      <c r="BL50">
        <f t="shared" si="16"/>
        <v>2008</v>
      </c>
      <c r="BM50" s="60">
        <f t="shared" si="17"/>
        <v>118000</v>
      </c>
      <c r="BN50" s="20">
        <f>+(BN51+BN49)/2</f>
        <v>11413.75</v>
      </c>
      <c r="BO50" s="20">
        <f>+(BO51+BO49)/2</f>
        <v>30582.51</v>
      </c>
      <c r="BP50" s="19">
        <f t="shared" si="20"/>
        <v>1.2952799121844127</v>
      </c>
      <c r="BQ50" s="19">
        <f t="shared" si="21"/>
        <v>0.96726694915254241</v>
      </c>
      <c r="BR50" s="19">
        <f t="shared" si="22"/>
        <v>0.84716094182825485</v>
      </c>
    </row>
    <row r="51" spans="1:70" x14ac:dyDescent="0.25">
      <c r="A51">
        <f t="shared" si="23"/>
        <v>2009</v>
      </c>
      <c r="B51" s="60">
        <v>24300</v>
      </c>
      <c r="C51" s="60">
        <v>4400</v>
      </c>
      <c r="D51" s="60">
        <v>23100</v>
      </c>
      <c r="E51" s="60">
        <v>17400</v>
      </c>
      <c r="F51" s="60">
        <v>16900</v>
      </c>
      <c r="G51" s="60">
        <v>6700</v>
      </c>
      <c r="H51" s="60">
        <v>27700</v>
      </c>
      <c r="I51" s="60">
        <v>17500</v>
      </c>
      <c r="J51" s="60">
        <v>53300</v>
      </c>
      <c r="K51" s="60">
        <v>16900</v>
      </c>
      <c r="L51" s="60"/>
      <c r="M51" s="60">
        <f t="shared" si="24"/>
        <v>120500</v>
      </c>
      <c r="N51" s="60">
        <f t="shared" si="36"/>
        <v>115400</v>
      </c>
      <c r="O51" s="32">
        <v>247.5</v>
      </c>
      <c r="P51" s="27">
        <v>102.5</v>
      </c>
      <c r="Q51" s="27">
        <v>1155</v>
      </c>
      <c r="R51" s="27">
        <v>2440</v>
      </c>
      <c r="S51" s="27">
        <v>1180</v>
      </c>
      <c r="T51" s="27">
        <v>305</v>
      </c>
      <c r="U51" s="27">
        <v>995</v>
      </c>
      <c r="V51" s="27">
        <v>627.5</v>
      </c>
      <c r="W51" s="27">
        <v>352.5</v>
      </c>
      <c r="X51" s="27">
        <v>1062.5</v>
      </c>
      <c r="Y51" s="27">
        <v>432.5</v>
      </c>
      <c r="Z51" s="27">
        <v>172.5</v>
      </c>
      <c r="AA51" s="27">
        <v>322.5</v>
      </c>
      <c r="AB51" s="27">
        <v>887.5</v>
      </c>
      <c r="AC51" s="27"/>
      <c r="AD51" s="27">
        <f>SUM(O51:Y51)+AB51</f>
        <v>9787.5</v>
      </c>
      <c r="AE51" s="27">
        <f t="shared" si="28"/>
        <v>3965</v>
      </c>
      <c r="AF51" s="34">
        <f>SUM(O51:AB51)</f>
        <v>10282.5</v>
      </c>
      <c r="AG51" s="27">
        <v>1286.22</v>
      </c>
      <c r="AH51" s="27">
        <v>200.20000000000002</v>
      </c>
      <c r="AI51" s="27">
        <v>4199.8</v>
      </c>
      <c r="AJ51" s="27">
        <v>1887.6000000000001</v>
      </c>
      <c r="AK51" s="27">
        <v>4547.4000000000005</v>
      </c>
      <c r="AL51" s="27">
        <v>1496.0000000000002</v>
      </c>
      <c r="AM51" s="27">
        <v>2604.8000000000002</v>
      </c>
      <c r="AN51" s="27">
        <v>3060.2000000000003</v>
      </c>
      <c r="AO51" s="27">
        <v>2090</v>
      </c>
      <c r="AP51" s="27">
        <v>4175.6000000000004</v>
      </c>
      <c r="AQ51" s="27">
        <v>2151.6000000000004</v>
      </c>
      <c r="AR51" s="27">
        <v>1795.2</v>
      </c>
      <c r="AS51" s="27">
        <v>3179.0000000000005</v>
      </c>
      <c r="AT51" s="27">
        <v>3548.6000000000004</v>
      </c>
      <c r="AU51" s="27"/>
      <c r="AV51">
        <f>SUM(AG51:AQ51)+AT51</f>
        <v>31248.019999999997</v>
      </c>
      <c r="AW51">
        <f t="shared" si="30"/>
        <v>19056.400000000001</v>
      </c>
      <c r="AX51" s="7">
        <f>SUM(AG51:AT51)</f>
        <v>36222.22</v>
      </c>
      <c r="BB51">
        <f>+A51</f>
        <v>2009</v>
      </c>
      <c r="BC51">
        <f t="shared" ref="BC51:BC55" si="37">+N51</f>
        <v>115400</v>
      </c>
      <c r="BD51" s="27">
        <f>+AE51</f>
        <v>3965</v>
      </c>
      <c r="BE51" s="27">
        <f>+AW51</f>
        <v>19056.400000000001</v>
      </c>
      <c r="BF51" s="19">
        <f t="shared" ref="BF51:BF55" si="38">+BC51/$BC$1</f>
        <v>1.9625850340136055</v>
      </c>
      <c r="BG51" s="19">
        <f>+BD51/$BD$1</f>
        <v>0.94404761904761902</v>
      </c>
      <c r="BH51" s="19">
        <f>+BE51/$BE$1</f>
        <v>0.9722653061224491</v>
      </c>
      <c r="BL51">
        <f t="shared" si="16"/>
        <v>2009</v>
      </c>
      <c r="BM51" s="60">
        <f t="shared" si="17"/>
        <v>120500</v>
      </c>
      <c r="BN51">
        <f t="shared" si="18"/>
        <v>9787.5</v>
      </c>
      <c r="BO51">
        <f t="shared" si="19"/>
        <v>31248.019999999997</v>
      </c>
      <c r="BP51" s="19">
        <f t="shared" si="20"/>
        <v>1.322722283205269</v>
      </c>
      <c r="BQ51" s="19">
        <f t="shared" si="21"/>
        <v>0.82944915254237284</v>
      </c>
      <c r="BR51" s="19">
        <f t="shared" si="22"/>
        <v>0.86559612188365642</v>
      </c>
    </row>
    <row r="52" spans="1:70" x14ac:dyDescent="0.25">
      <c r="A52">
        <f t="shared" si="23"/>
        <v>2010</v>
      </c>
      <c r="B52" s="60">
        <v>22500</v>
      </c>
      <c r="C52" s="60">
        <v>5000</v>
      </c>
      <c r="D52" s="60">
        <v>23100</v>
      </c>
      <c r="E52" s="60">
        <v>16900</v>
      </c>
      <c r="F52" s="60">
        <v>16900</v>
      </c>
      <c r="G52" s="60">
        <v>6500</v>
      </c>
      <c r="H52" s="60">
        <v>27400</v>
      </c>
      <c r="I52" s="60">
        <v>17600</v>
      </c>
      <c r="J52" s="60">
        <v>55000</v>
      </c>
      <c r="K52" s="60">
        <v>16900</v>
      </c>
      <c r="L52" s="60"/>
      <c r="M52" s="60">
        <f t="shared" si="24"/>
        <v>118300</v>
      </c>
      <c r="N52" s="60">
        <f t="shared" si="36"/>
        <v>116900</v>
      </c>
      <c r="O52" s="6"/>
      <c r="AD52" s="27">
        <f t="shared" ref="AD52:AD54" si="39">SUM(O52:Y52)+AB52</f>
        <v>0</v>
      </c>
      <c r="AE52">
        <f t="shared" si="28"/>
        <v>0</v>
      </c>
      <c r="AF52" s="34">
        <f t="shared" ref="AF52:AF57" si="40">SUM(O52:AB52)</f>
        <v>0</v>
      </c>
      <c r="AV52">
        <f t="shared" ref="AV52:AV55" si="41">SUM(AG52:AQ52)+AT52</f>
        <v>0</v>
      </c>
      <c r="AW52">
        <f t="shared" si="30"/>
        <v>0</v>
      </c>
      <c r="AX52" s="7">
        <f t="shared" ref="AX52:AX57" si="42">SUM(AG52:AT52)</f>
        <v>0</v>
      </c>
      <c r="BB52">
        <f>+A52</f>
        <v>2010</v>
      </c>
      <c r="BC52">
        <f t="shared" si="37"/>
        <v>116900</v>
      </c>
      <c r="BD52" s="20">
        <f>+(BD53+BD51)/2</f>
        <v>4371.25</v>
      </c>
      <c r="BE52" s="20">
        <f>+(BE53+BE51)/2</f>
        <v>20033.2</v>
      </c>
      <c r="BF52" s="19">
        <f t="shared" si="38"/>
        <v>1.9880952380952381</v>
      </c>
      <c r="BG52" s="19">
        <f>+BD52/$BD$1</f>
        <v>1.0407738095238095</v>
      </c>
      <c r="BH52" s="19">
        <f>+BE52/$BE$1</f>
        <v>1.0221020408163266</v>
      </c>
      <c r="BL52">
        <f t="shared" si="16"/>
        <v>2010</v>
      </c>
      <c r="BM52" s="60">
        <f t="shared" si="17"/>
        <v>118300</v>
      </c>
      <c r="BN52" s="20">
        <f>+(BN53+BN51)/2</f>
        <v>11260</v>
      </c>
      <c r="BO52" s="20">
        <f>+(BO53+BO51)/2</f>
        <v>33609.009999999995</v>
      </c>
      <c r="BP52" s="19">
        <f t="shared" si="20"/>
        <v>1.2985729967069155</v>
      </c>
      <c r="BQ52" s="19">
        <f t="shared" si="21"/>
        <v>0.95423728813559328</v>
      </c>
      <c r="BR52" s="19">
        <f t="shared" si="22"/>
        <v>0.93099750692520766</v>
      </c>
    </row>
    <row r="53" spans="1:70" x14ac:dyDescent="0.25">
      <c r="A53">
        <f t="shared" si="23"/>
        <v>2011</v>
      </c>
      <c r="B53" s="60">
        <v>22300</v>
      </c>
      <c r="C53" s="60">
        <v>5800</v>
      </c>
      <c r="D53" s="60">
        <v>23600</v>
      </c>
      <c r="E53" s="60">
        <v>16900</v>
      </c>
      <c r="F53" s="60">
        <v>16700</v>
      </c>
      <c r="G53" s="60">
        <v>6600</v>
      </c>
      <c r="H53" s="60">
        <v>27900</v>
      </c>
      <c r="I53" s="60">
        <v>17500</v>
      </c>
      <c r="J53" s="60">
        <v>57100</v>
      </c>
      <c r="K53" s="60">
        <v>16500</v>
      </c>
      <c r="L53" s="60"/>
      <c r="M53" s="60">
        <f>SUM(B53:H53)</f>
        <v>119800</v>
      </c>
      <c r="N53" s="60">
        <f>SUM(H53:K53)</f>
        <v>119000</v>
      </c>
      <c r="O53" s="6">
        <v>587.5</v>
      </c>
      <c r="P53" s="27">
        <v>167.5</v>
      </c>
      <c r="Q53" s="27">
        <v>1560</v>
      </c>
      <c r="R53" s="27">
        <v>3490</v>
      </c>
      <c r="S53" s="27">
        <v>955</v>
      </c>
      <c r="T53" s="27">
        <v>297.5</v>
      </c>
      <c r="U53" s="27">
        <v>1122.5</v>
      </c>
      <c r="V53" s="27">
        <v>902.5</v>
      </c>
      <c r="W53" s="27">
        <v>852.5</v>
      </c>
      <c r="X53" s="27">
        <v>912.5</v>
      </c>
      <c r="Y53" s="27">
        <v>365</v>
      </c>
      <c r="Z53" s="27">
        <v>262.5</v>
      </c>
      <c r="AA53" s="27">
        <v>360</v>
      </c>
      <c r="AB53" s="27">
        <v>1520</v>
      </c>
      <c r="AC53" s="27"/>
      <c r="AD53" s="27">
        <f t="shared" si="39"/>
        <v>12732.5</v>
      </c>
      <c r="AE53" s="27">
        <f>SUM(U53:AA53)</f>
        <v>4777.5</v>
      </c>
      <c r="AF53" s="34">
        <f t="shared" si="40"/>
        <v>13355</v>
      </c>
      <c r="AG53" s="27">
        <v>1625.8000000000002</v>
      </c>
      <c r="AH53" s="27">
        <v>468.6</v>
      </c>
      <c r="AI53" s="27">
        <v>4820.2000000000007</v>
      </c>
      <c r="AJ53" s="27">
        <v>2653.2000000000003</v>
      </c>
      <c r="AK53" s="27">
        <v>4666.2000000000007</v>
      </c>
      <c r="AL53" s="27">
        <v>1874.4</v>
      </c>
      <c r="AM53" s="27">
        <v>2655.4</v>
      </c>
      <c r="AN53" s="27">
        <v>3315.4</v>
      </c>
      <c r="AO53" s="27">
        <v>3141.6000000000004</v>
      </c>
      <c r="AP53" s="27">
        <v>4611.2000000000007</v>
      </c>
      <c r="AQ53" s="27">
        <v>2087.8000000000002</v>
      </c>
      <c r="AR53" s="27">
        <v>1700.6000000000001</v>
      </c>
      <c r="AS53" s="27">
        <v>3498.0000000000005</v>
      </c>
      <c r="AT53" s="27">
        <v>4050.2000000000003</v>
      </c>
      <c r="AU53" s="27"/>
      <c r="AV53">
        <f t="shared" si="41"/>
        <v>35970</v>
      </c>
      <c r="AW53" s="27">
        <f>SUM(AM53:AS53)</f>
        <v>21010</v>
      </c>
      <c r="AX53" s="7">
        <f t="shared" si="42"/>
        <v>41168.6</v>
      </c>
      <c r="BB53">
        <v>2011</v>
      </c>
      <c r="BC53">
        <f t="shared" si="37"/>
        <v>119000</v>
      </c>
      <c r="BD53" s="27">
        <f>+AE53</f>
        <v>4777.5</v>
      </c>
      <c r="BE53" s="27">
        <f>+AW53</f>
        <v>21010</v>
      </c>
      <c r="BF53" s="19">
        <f t="shared" si="38"/>
        <v>2.0238095238095237</v>
      </c>
      <c r="BG53" s="19">
        <f>+BD53/$BD$1</f>
        <v>1.1375</v>
      </c>
      <c r="BH53" s="19">
        <f>+BE53/$BE$1</f>
        <v>1.0719387755102041</v>
      </c>
      <c r="BL53">
        <f t="shared" si="16"/>
        <v>2011</v>
      </c>
      <c r="BM53" s="60">
        <f t="shared" si="17"/>
        <v>119800</v>
      </c>
      <c r="BN53">
        <f t="shared" si="18"/>
        <v>12732.5</v>
      </c>
      <c r="BO53">
        <f t="shared" si="19"/>
        <v>35970</v>
      </c>
      <c r="BP53" s="19">
        <f t="shared" si="20"/>
        <v>1.3150384193194291</v>
      </c>
      <c r="BQ53" s="19">
        <f t="shared" si="21"/>
        <v>1.0790254237288135</v>
      </c>
      <c r="BR53" s="19">
        <f t="shared" si="22"/>
        <v>0.99639889196675901</v>
      </c>
    </row>
    <row r="54" spans="1:70" x14ac:dyDescent="0.25">
      <c r="A54">
        <f t="shared" si="23"/>
        <v>2012</v>
      </c>
      <c r="B54" s="60">
        <v>25200</v>
      </c>
      <c r="C54" s="60">
        <v>6100</v>
      </c>
      <c r="D54" s="60">
        <v>24400</v>
      </c>
      <c r="E54" s="60">
        <v>16700</v>
      </c>
      <c r="F54" s="60">
        <v>16600</v>
      </c>
      <c r="G54" s="60">
        <v>6600</v>
      </c>
      <c r="H54" s="60">
        <v>27400</v>
      </c>
      <c r="I54" s="60">
        <v>17500</v>
      </c>
      <c r="J54" s="60">
        <v>57800</v>
      </c>
      <c r="K54" s="60">
        <v>15700</v>
      </c>
      <c r="L54" s="60"/>
      <c r="M54" s="60">
        <f>SUM(B54:H54)</f>
        <v>123000</v>
      </c>
      <c r="N54" s="60">
        <f t="shared" si="36"/>
        <v>118400</v>
      </c>
      <c r="O54" s="6"/>
      <c r="AD54" s="27">
        <f t="shared" si="39"/>
        <v>0</v>
      </c>
      <c r="AF54" s="34">
        <f t="shared" si="40"/>
        <v>0</v>
      </c>
      <c r="AV54">
        <f t="shared" si="41"/>
        <v>0</v>
      </c>
      <c r="AW54" s="27">
        <f>SUM(AM54:AS54)</f>
        <v>0</v>
      </c>
      <c r="AX54" s="7">
        <f t="shared" si="42"/>
        <v>0</v>
      </c>
      <c r="BB54">
        <f t="shared" ref="BB54:BB64" si="43">+A54</f>
        <v>2012</v>
      </c>
      <c r="BC54">
        <f t="shared" si="37"/>
        <v>118400</v>
      </c>
      <c r="BD54" s="20">
        <f>+(BD55+BD53)/2</f>
        <v>4370</v>
      </c>
      <c r="BE54" s="20">
        <f>+(BE55+BE53)/2</f>
        <v>19216</v>
      </c>
      <c r="BF54" s="19">
        <f t="shared" si="38"/>
        <v>2.0136054421768708</v>
      </c>
      <c r="BG54" s="19">
        <f t="shared" ref="BG54:BG55" si="44">+BD54/$BD$1</f>
        <v>1.0404761904761906</v>
      </c>
      <c r="BH54" s="19">
        <f t="shared" ref="BH54:BH55" si="45">+BE54/$BE$1</f>
        <v>0.98040816326530611</v>
      </c>
      <c r="BL54">
        <f t="shared" si="16"/>
        <v>2012</v>
      </c>
      <c r="BM54" s="60">
        <f t="shared" si="17"/>
        <v>123000</v>
      </c>
      <c r="BN54" s="20">
        <f>+(BN55+BN53)/2</f>
        <v>11900</v>
      </c>
      <c r="BO54" s="20">
        <f>+(BO55+BO53)/2</f>
        <v>34760</v>
      </c>
      <c r="BP54" s="19">
        <f t="shared" si="20"/>
        <v>1.3501646542261252</v>
      </c>
      <c r="BQ54" s="19">
        <f t="shared" si="21"/>
        <v>1.0084745762711864</v>
      </c>
      <c r="BR54" s="19">
        <f t="shared" si="22"/>
        <v>0.96288088642659275</v>
      </c>
    </row>
    <row r="55" spans="1:70" x14ac:dyDescent="0.25">
      <c r="A55">
        <f t="shared" si="23"/>
        <v>2013</v>
      </c>
      <c r="B55" s="60">
        <v>24500</v>
      </c>
      <c r="C55" s="60">
        <v>6400</v>
      </c>
      <c r="D55" s="60">
        <v>26400</v>
      </c>
      <c r="E55" s="60">
        <v>17100</v>
      </c>
      <c r="F55" s="60">
        <v>16900</v>
      </c>
      <c r="G55" s="60">
        <v>6000</v>
      </c>
      <c r="H55" s="60">
        <v>27200</v>
      </c>
      <c r="I55" s="60">
        <v>17700</v>
      </c>
      <c r="J55" s="60">
        <v>58800</v>
      </c>
      <c r="K55" s="60">
        <v>15700</v>
      </c>
      <c r="L55" s="60"/>
      <c r="M55" s="60">
        <f>SUM(B55:H55)</f>
        <v>124500</v>
      </c>
      <c r="N55" s="60">
        <f t="shared" si="36"/>
        <v>119400</v>
      </c>
      <c r="O55" s="6">
        <v>282.5</v>
      </c>
      <c r="P55" s="27">
        <v>310</v>
      </c>
      <c r="Q55" s="27">
        <v>1312.5</v>
      </c>
      <c r="R55" s="27">
        <v>3100</v>
      </c>
      <c r="S55" s="27">
        <v>1215</v>
      </c>
      <c r="T55" s="27">
        <v>920</v>
      </c>
      <c r="U55" s="27">
        <v>712.5</v>
      </c>
      <c r="V55" s="27">
        <v>375</v>
      </c>
      <c r="W55" s="27">
        <v>895</v>
      </c>
      <c r="X55" s="27">
        <v>567.5</v>
      </c>
      <c r="Y55" s="27">
        <v>215</v>
      </c>
      <c r="Z55" s="27">
        <v>302.5</v>
      </c>
      <c r="AA55" s="27">
        <v>895</v>
      </c>
      <c r="AB55" s="27">
        <v>1162.5</v>
      </c>
      <c r="AC55" s="27"/>
      <c r="AD55" s="27">
        <f>SUM(O55:Y55)+AB55</f>
        <v>11067.5</v>
      </c>
      <c r="AE55" s="27">
        <f>SUM(U55:AA55)</f>
        <v>3962.5</v>
      </c>
      <c r="AF55" s="34">
        <f t="shared" si="40"/>
        <v>12265</v>
      </c>
      <c r="AG55">
        <v>1287</v>
      </c>
      <c r="AH55">
        <v>836</v>
      </c>
      <c r="AI55">
        <v>4808</v>
      </c>
      <c r="AJ55">
        <v>1804</v>
      </c>
      <c r="AK55">
        <v>5341</v>
      </c>
      <c r="AL55">
        <v>3445</v>
      </c>
      <c r="AM55">
        <v>841</v>
      </c>
      <c r="AN55">
        <v>2387</v>
      </c>
      <c r="AO55">
        <v>4345</v>
      </c>
      <c r="AP55">
        <v>2264</v>
      </c>
      <c r="AQ55">
        <v>1354</v>
      </c>
      <c r="AR55">
        <v>3201</v>
      </c>
      <c r="AS55">
        <v>3030</v>
      </c>
      <c r="AT55">
        <v>4838</v>
      </c>
      <c r="AV55">
        <f t="shared" si="41"/>
        <v>33550</v>
      </c>
      <c r="AW55" s="27">
        <f>SUM(AM55:AS55)</f>
        <v>17422</v>
      </c>
      <c r="AX55" s="7">
        <f t="shared" si="42"/>
        <v>39781</v>
      </c>
      <c r="BB55">
        <f t="shared" si="43"/>
        <v>2013</v>
      </c>
      <c r="BC55">
        <f t="shared" si="37"/>
        <v>119400</v>
      </c>
      <c r="BD55" s="27">
        <f>+AE55</f>
        <v>3962.5</v>
      </c>
      <c r="BE55" s="27">
        <f>+AW55</f>
        <v>17422</v>
      </c>
      <c r="BF55" s="19">
        <f t="shared" si="38"/>
        <v>2.0306122448979593</v>
      </c>
      <c r="BG55" s="19">
        <f t="shared" si="44"/>
        <v>0.94345238095238093</v>
      </c>
      <c r="BH55" s="19">
        <f t="shared" si="45"/>
        <v>0.88887755102040822</v>
      </c>
      <c r="BL55">
        <f t="shared" si="16"/>
        <v>2013</v>
      </c>
      <c r="BM55" s="60">
        <f t="shared" si="17"/>
        <v>124500</v>
      </c>
      <c r="BN55">
        <f t="shared" si="18"/>
        <v>11067.5</v>
      </c>
      <c r="BO55">
        <f t="shared" si="19"/>
        <v>33550</v>
      </c>
      <c r="BP55" s="19">
        <f t="shared" si="20"/>
        <v>1.3666300768386388</v>
      </c>
      <c r="BQ55" s="19">
        <f t="shared" si="21"/>
        <v>0.93792372881355934</v>
      </c>
      <c r="BR55" s="19">
        <f t="shared" si="22"/>
        <v>0.9293628808864266</v>
      </c>
    </row>
    <row r="56" spans="1:70" x14ac:dyDescent="0.25">
      <c r="A56">
        <f t="shared" si="23"/>
        <v>2014</v>
      </c>
      <c r="B56" s="60">
        <v>23500</v>
      </c>
      <c r="C56" s="60">
        <v>6600</v>
      </c>
      <c r="D56" s="60">
        <v>25300</v>
      </c>
      <c r="E56" s="60">
        <v>17200</v>
      </c>
      <c r="F56" s="60">
        <v>17400</v>
      </c>
      <c r="G56" s="60">
        <v>5800</v>
      </c>
      <c r="H56" s="60">
        <v>26800</v>
      </c>
      <c r="I56" s="60">
        <v>17700</v>
      </c>
      <c r="J56" s="60">
        <v>59700</v>
      </c>
      <c r="K56" s="60">
        <v>15700</v>
      </c>
      <c r="L56" s="60"/>
      <c r="M56" s="60">
        <f>SUM(B56:H56)</f>
        <v>122600</v>
      </c>
      <c r="N56" s="60">
        <f>SUM(H56:K56)</f>
        <v>119900</v>
      </c>
      <c r="O56" s="6"/>
      <c r="AD56" s="27">
        <f t="shared" ref="AD56:AD57" si="46">SUM(O56:Y56)+AB56</f>
        <v>0</v>
      </c>
      <c r="AE56" s="27">
        <f t="shared" ref="AE56" si="47">SUM(U56:AA56)</f>
        <v>0</v>
      </c>
      <c r="AF56" s="34">
        <f t="shared" si="40"/>
        <v>0</v>
      </c>
      <c r="AV56">
        <f t="shared" ref="AV56:AV57" si="48">SUM(AG56:AQ56)+AT56</f>
        <v>0</v>
      </c>
      <c r="AW56" s="27">
        <f t="shared" ref="AW56:AW57" si="49">SUM(AM56:AS56)</f>
        <v>0</v>
      </c>
      <c r="AX56" s="7">
        <f t="shared" si="42"/>
        <v>0</v>
      </c>
      <c r="BB56">
        <f t="shared" si="43"/>
        <v>2014</v>
      </c>
      <c r="BC56">
        <f t="shared" ref="BC56:BC59" si="50">+N56</f>
        <v>119900</v>
      </c>
      <c r="BD56" s="20">
        <f>+(BD57+BD55)/2</f>
        <v>4989.75</v>
      </c>
      <c r="BE56" s="20">
        <f>+(BE57+BE55)/2</f>
        <v>19216</v>
      </c>
      <c r="BF56" s="19">
        <f t="shared" ref="BF56" si="51">+BC56/$BC$1</f>
        <v>2.0391156462585034</v>
      </c>
      <c r="BG56" s="19">
        <f t="shared" ref="BG56:BG57" si="52">+BD56/$BD$1</f>
        <v>1.1880357142857143</v>
      </c>
      <c r="BH56" s="19">
        <f t="shared" ref="BH56:BH57" si="53">+BE56/$BE$1</f>
        <v>0.98040816326530611</v>
      </c>
      <c r="BL56">
        <f t="shared" si="16"/>
        <v>2014</v>
      </c>
      <c r="BM56" s="60">
        <f t="shared" si="17"/>
        <v>122600</v>
      </c>
      <c r="BN56" s="20">
        <f>+(BN57+BN55)/2</f>
        <v>12529.25</v>
      </c>
      <c r="BO56" s="20">
        <f>+(BO57+BO55)/2</f>
        <v>35593</v>
      </c>
      <c r="BP56" s="19">
        <f t="shared" si="20"/>
        <v>1.3457738748627881</v>
      </c>
      <c r="BQ56" s="19">
        <f t="shared" si="21"/>
        <v>1.061800847457627</v>
      </c>
      <c r="BR56" s="19">
        <f t="shared" si="22"/>
        <v>0.98595567867036016</v>
      </c>
    </row>
    <row r="57" spans="1:70" x14ac:dyDescent="0.25">
      <c r="A57">
        <f t="shared" si="23"/>
        <v>2015</v>
      </c>
      <c r="B57" s="60">
        <v>22300</v>
      </c>
      <c r="C57" s="60">
        <v>7300</v>
      </c>
      <c r="D57" s="60">
        <v>27000</v>
      </c>
      <c r="E57" s="60">
        <v>17800</v>
      </c>
      <c r="F57" s="60">
        <v>17600</v>
      </c>
      <c r="G57" s="60">
        <v>5800</v>
      </c>
      <c r="H57" s="60">
        <v>28100</v>
      </c>
      <c r="I57" s="60">
        <v>17500</v>
      </c>
      <c r="J57" s="60">
        <v>61100</v>
      </c>
      <c r="K57" s="60">
        <v>15200</v>
      </c>
      <c r="M57" s="60">
        <f t="shared" ref="M57:M58" si="54">SUM(B57:H57)</f>
        <v>125900</v>
      </c>
      <c r="N57" s="60">
        <f t="shared" ref="N57" si="55">SUM(H57:K57)</f>
        <v>121900</v>
      </c>
      <c r="O57" s="6">
        <v>848</v>
      </c>
      <c r="P57">
        <v>290</v>
      </c>
      <c r="Q57">
        <v>1480</v>
      </c>
      <c r="R57">
        <v>2793</v>
      </c>
      <c r="S57">
        <v>1320</v>
      </c>
      <c r="T57">
        <v>318</v>
      </c>
      <c r="U57">
        <v>1303</v>
      </c>
      <c r="V57">
        <v>1625</v>
      </c>
      <c r="W57">
        <v>948</v>
      </c>
      <c r="X57">
        <v>1273</v>
      </c>
      <c r="Y57">
        <v>368</v>
      </c>
      <c r="Z57">
        <v>225</v>
      </c>
      <c r="AA57">
        <v>275</v>
      </c>
      <c r="AB57">
        <v>1425</v>
      </c>
      <c r="AD57" s="27">
        <f t="shared" si="46"/>
        <v>13991</v>
      </c>
      <c r="AE57" s="27">
        <f>SUM(U57:AA57)</f>
        <v>6017</v>
      </c>
      <c r="AF57" s="34">
        <f t="shared" si="40"/>
        <v>14491</v>
      </c>
      <c r="AG57">
        <v>2172</v>
      </c>
      <c r="AH57">
        <v>747</v>
      </c>
      <c r="AI57">
        <v>4773</v>
      </c>
      <c r="AJ57">
        <v>2800</v>
      </c>
      <c r="AK57">
        <v>4755</v>
      </c>
      <c r="AL57">
        <v>2103</v>
      </c>
      <c r="AM57">
        <v>2505</v>
      </c>
      <c r="AN57">
        <v>3649</v>
      </c>
      <c r="AO57">
        <v>2931</v>
      </c>
      <c r="AP57">
        <v>4475</v>
      </c>
      <c r="AQ57">
        <v>2074</v>
      </c>
      <c r="AR57">
        <v>1834</v>
      </c>
      <c r="AS57">
        <v>3542</v>
      </c>
      <c r="AT57">
        <v>4652</v>
      </c>
      <c r="AV57">
        <f t="shared" si="48"/>
        <v>37636</v>
      </c>
      <c r="AW57" s="27">
        <f t="shared" si="49"/>
        <v>21010</v>
      </c>
      <c r="AX57" s="7">
        <f t="shared" si="42"/>
        <v>43012</v>
      </c>
      <c r="BB57">
        <f t="shared" si="43"/>
        <v>2015</v>
      </c>
      <c r="BC57">
        <f t="shared" si="50"/>
        <v>121900</v>
      </c>
      <c r="BD57" s="27">
        <f>+AE57</f>
        <v>6017</v>
      </c>
      <c r="BE57" s="27">
        <f t="shared" ref="BE57:BE59" si="56">+AW57</f>
        <v>21010</v>
      </c>
      <c r="BF57" s="19">
        <f>+BC57/$BC$1</f>
        <v>2.0731292517006801</v>
      </c>
      <c r="BG57" s="19">
        <f t="shared" si="52"/>
        <v>1.4326190476190477</v>
      </c>
      <c r="BH57" s="19">
        <f t="shared" si="53"/>
        <v>1.0719387755102041</v>
      </c>
      <c r="BL57">
        <f t="shared" si="16"/>
        <v>2015</v>
      </c>
      <c r="BM57" s="60">
        <f t="shared" si="17"/>
        <v>125900</v>
      </c>
      <c r="BN57">
        <f t="shared" si="18"/>
        <v>13991</v>
      </c>
      <c r="BO57">
        <f t="shared" si="19"/>
        <v>37636</v>
      </c>
      <c r="BP57" s="19">
        <f t="shared" si="20"/>
        <v>1.3819978046103183</v>
      </c>
      <c r="BQ57" s="19">
        <f t="shared" si="21"/>
        <v>1.185677966101695</v>
      </c>
      <c r="BR57" s="19">
        <f t="shared" si="22"/>
        <v>1.0425484764542936</v>
      </c>
    </row>
    <row r="58" spans="1:70" x14ac:dyDescent="0.25">
      <c r="A58">
        <v>2016</v>
      </c>
      <c r="B58" s="60">
        <v>23400</v>
      </c>
      <c r="C58" s="60">
        <v>7400</v>
      </c>
      <c r="D58" s="60">
        <v>27600</v>
      </c>
      <c r="E58" s="60">
        <v>17400</v>
      </c>
      <c r="F58" s="60">
        <v>15500</v>
      </c>
      <c r="G58" s="60">
        <v>6300</v>
      </c>
      <c r="H58" s="60">
        <v>27300</v>
      </c>
      <c r="I58" s="60">
        <v>17500</v>
      </c>
      <c r="J58" s="60">
        <v>63700</v>
      </c>
      <c r="K58" s="60">
        <v>16600</v>
      </c>
      <c r="M58" s="60">
        <f t="shared" si="54"/>
        <v>124900</v>
      </c>
      <c r="N58" s="60">
        <f>SUM(H58:K58)</f>
        <v>125100</v>
      </c>
      <c r="O58" s="6"/>
      <c r="AD58" s="27">
        <f t="shared" ref="AD58" si="57">SUM(O58:Y58)+AB58</f>
        <v>0</v>
      </c>
      <c r="AE58" s="27">
        <f t="shared" ref="AE58" si="58">SUM(U58:AA58)</f>
        <v>0</v>
      </c>
      <c r="AF58" s="34">
        <f>SUM(O58:AB58)</f>
        <v>0</v>
      </c>
      <c r="AV58">
        <f t="shared" ref="AV58" si="59">SUM(AG58:AQ58)+AT58</f>
        <v>0</v>
      </c>
      <c r="AW58" s="27">
        <f t="shared" ref="AW58" si="60">SUM(AM58:AS58)</f>
        <v>0</v>
      </c>
      <c r="AX58" s="7">
        <f t="shared" ref="AX58" si="61">SUM(AG58:AT58)</f>
        <v>0</v>
      </c>
      <c r="BB58">
        <f t="shared" si="43"/>
        <v>2016</v>
      </c>
      <c r="BC58">
        <f t="shared" si="50"/>
        <v>125100</v>
      </c>
      <c r="BD58" s="20">
        <f>+(BD59+BD57)/2</f>
        <v>5510</v>
      </c>
      <c r="BE58" s="20">
        <f>+(BE59+BE57)/2</f>
        <v>21192</v>
      </c>
      <c r="BF58" s="19">
        <f t="shared" ref="BF58:BF59" si="62">+BC58/$BC$1</f>
        <v>2.1275510204081631</v>
      </c>
      <c r="BG58" s="19">
        <f t="shared" ref="BG58:BG59" si="63">+BD58/$BD$1</f>
        <v>1.3119047619047619</v>
      </c>
      <c r="BH58" s="19">
        <f t="shared" ref="BH58:BH59" si="64">+BE58/$BE$1</f>
        <v>1.0812244897959185</v>
      </c>
      <c r="BL58">
        <f t="shared" si="16"/>
        <v>2016</v>
      </c>
      <c r="BM58" s="60">
        <f t="shared" si="17"/>
        <v>124900</v>
      </c>
      <c r="BN58" s="20">
        <f>+(BN59+BN57)/2</f>
        <v>13497.5</v>
      </c>
      <c r="BO58" s="20">
        <f>+(BO59+BO57)/2</f>
        <v>36275.5</v>
      </c>
      <c r="BP58" s="19">
        <f t="shared" ref="BP58:BP59" si="65">+BM58/BM$1</f>
        <v>1.3710208562019759</v>
      </c>
      <c r="BQ58" s="19">
        <f t="shared" ref="BQ58:BQ59" si="66">+BN58/BN$1</f>
        <v>1.1438559322033899</v>
      </c>
      <c r="BR58" s="19">
        <f t="shared" ref="BR58:BR59" si="67">+BO58/BO$1</f>
        <v>1.0048614958448754</v>
      </c>
    </row>
    <row r="59" spans="1:70" x14ac:dyDescent="0.25">
      <c r="A59">
        <v>2017</v>
      </c>
      <c r="B59" s="60">
        <v>19800</v>
      </c>
      <c r="C59" s="60">
        <v>8700</v>
      </c>
      <c r="D59" s="60">
        <v>22600</v>
      </c>
      <c r="E59" s="60">
        <f>E58</f>
        <v>17400</v>
      </c>
      <c r="F59" s="60">
        <v>13400</v>
      </c>
      <c r="G59" s="60">
        <v>7000</v>
      </c>
      <c r="H59" s="60">
        <v>24900</v>
      </c>
      <c r="I59" s="60">
        <v>16300</v>
      </c>
      <c r="J59" s="60">
        <v>61100</v>
      </c>
      <c r="K59" s="60">
        <v>13800</v>
      </c>
      <c r="L59" s="60">
        <v>6900</v>
      </c>
      <c r="M59" s="60">
        <f t="shared" ref="M59:M65" si="68">SUM(B59:H59)</f>
        <v>113800</v>
      </c>
      <c r="N59" s="60">
        <f t="shared" ref="N59:N64" si="69">SUM(H59:L59)</f>
        <v>123000</v>
      </c>
      <c r="O59" s="6">
        <v>395</v>
      </c>
      <c r="P59">
        <v>300</v>
      </c>
      <c r="Q59">
        <v>1718</v>
      </c>
      <c r="R59">
        <v>3208</v>
      </c>
      <c r="S59">
        <v>908</v>
      </c>
      <c r="T59">
        <v>628</v>
      </c>
      <c r="U59">
        <v>1153</v>
      </c>
      <c r="V59">
        <v>1463</v>
      </c>
      <c r="W59">
        <v>495</v>
      </c>
      <c r="X59">
        <v>1075</v>
      </c>
      <c r="Y59">
        <v>338</v>
      </c>
      <c r="Z59">
        <v>240</v>
      </c>
      <c r="AA59">
        <v>209</v>
      </c>
      <c r="AB59">
        <v>1323</v>
      </c>
      <c r="AC59">
        <v>30</v>
      </c>
      <c r="AD59" s="27">
        <f>SUM(O59:Y59)+AB59</f>
        <v>13004</v>
      </c>
      <c r="AE59" s="27">
        <f>SUM(U59:AA59)+AC59</f>
        <v>5003</v>
      </c>
      <c r="AF59" s="34">
        <f>SUM(O59:AC59)</f>
        <v>13483</v>
      </c>
      <c r="AG59">
        <v>890</v>
      </c>
      <c r="AH59">
        <v>568</v>
      </c>
      <c r="AI59">
        <v>4353</v>
      </c>
      <c r="AJ59">
        <v>3415</v>
      </c>
      <c r="AK59">
        <v>2884</v>
      </c>
      <c r="AL59">
        <v>2137</v>
      </c>
      <c r="AM59">
        <v>2884</v>
      </c>
      <c r="AN59">
        <v>4313</v>
      </c>
      <c r="AO59">
        <v>2429</v>
      </c>
      <c r="AP59">
        <v>4089</v>
      </c>
      <c r="AQ59">
        <v>2652</v>
      </c>
      <c r="AR59">
        <v>1157</v>
      </c>
      <c r="AS59">
        <v>2702</v>
      </c>
      <c r="AT59">
        <v>4301</v>
      </c>
      <c r="AU59">
        <v>1148</v>
      </c>
      <c r="AV59">
        <f>SUM(AG59:AQ59)+AT59</f>
        <v>34915</v>
      </c>
      <c r="AW59" s="27">
        <f>SUM(AM59:AS59)+AU59</f>
        <v>21374</v>
      </c>
      <c r="AX59" s="7">
        <f>SUM(AG59:AU59)</f>
        <v>39922</v>
      </c>
      <c r="BB59">
        <f t="shared" si="43"/>
        <v>2017</v>
      </c>
      <c r="BC59">
        <f t="shared" si="50"/>
        <v>123000</v>
      </c>
      <c r="BD59" s="27">
        <f>+AE59</f>
        <v>5003</v>
      </c>
      <c r="BE59" s="27">
        <f t="shared" si="56"/>
        <v>21374</v>
      </c>
      <c r="BF59" s="19">
        <f t="shared" si="62"/>
        <v>2.0918367346938775</v>
      </c>
      <c r="BG59" s="19">
        <f t="shared" si="63"/>
        <v>1.1911904761904761</v>
      </c>
      <c r="BH59" s="19">
        <f t="shared" si="64"/>
        <v>1.0905102040816326</v>
      </c>
      <c r="BL59">
        <f t="shared" si="16"/>
        <v>2017</v>
      </c>
      <c r="BM59" s="60">
        <f t="shared" si="17"/>
        <v>113800</v>
      </c>
      <c r="BN59">
        <f t="shared" si="18"/>
        <v>13004</v>
      </c>
      <c r="BO59">
        <f t="shared" si="19"/>
        <v>34915</v>
      </c>
      <c r="BP59" s="19">
        <f t="shared" si="65"/>
        <v>1.2491767288693743</v>
      </c>
      <c r="BQ59" s="19">
        <f t="shared" si="66"/>
        <v>1.1020338983050848</v>
      </c>
      <c r="BR59" s="19">
        <f t="shared" si="67"/>
        <v>0.96717451523545706</v>
      </c>
    </row>
    <row r="60" spans="1:70" x14ac:dyDescent="0.25">
      <c r="A60">
        <v>2018</v>
      </c>
      <c r="B60" s="60">
        <v>18100</v>
      </c>
      <c r="C60" s="60">
        <v>9500</v>
      </c>
      <c r="D60" s="60">
        <v>21000</v>
      </c>
      <c r="E60" s="60">
        <v>16800</v>
      </c>
      <c r="F60" s="60">
        <v>16600</v>
      </c>
      <c r="G60" s="60">
        <v>6500</v>
      </c>
      <c r="H60" s="60">
        <v>25400</v>
      </c>
      <c r="I60" s="60">
        <v>18500</v>
      </c>
      <c r="J60" s="60">
        <v>60100</v>
      </c>
      <c r="K60" s="60">
        <v>13700</v>
      </c>
      <c r="L60" s="60">
        <v>8900</v>
      </c>
      <c r="M60" s="60">
        <f t="shared" si="68"/>
        <v>113900</v>
      </c>
      <c r="N60" s="68">
        <f t="shared" si="69"/>
        <v>126600</v>
      </c>
      <c r="O60" s="6"/>
      <c r="AD60" s="27">
        <f t="shared" ref="AD60:AD61" si="70">SUM(O60:Y60)+AB60</f>
        <v>0</v>
      </c>
      <c r="AE60" s="27">
        <f t="shared" ref="AE60:AE61" si="71">SUM(U60:AA60)+AC60</f>
        <v>0</v>
      </c>
      <c r="AF60" s="34">
        <f t="shared" ref="AF60:AF61" si="72">SUM(O60:AC60)</f>
        <v>0</v>
      </c>
      <c r="AV60">
        <f t="shared" ref="AV60:AV61" si="73">SUM(AG60:AQ60)+AT60</f>
        <v>0</v>
      </c>
      <c r="AW60" s="27">
        <f t="shared" ref="AW60:AW61" si="74">SUM(AM60:AS60)+AU60</f>
        <v>0</v>
      </c>
      <c r="AX60" s="7">
        <f t="shared" ref="AX60:AX61" si="75">SUM(AG60:AU60)</f>
        <v>0</v>
      </c>
      <c r="BB60">
        <f t="shared" si="43"/>
        <v>2018</v>
      </c>
      <c r="BC60">
        <f t="shared" ref="BC60:BC61" si="76">+N60</f>
        <v>126600</v>
      </c>
      <c r="BD60" s="69">
        <f>+(BD61+BD59)/2</f>
        <v>4761</v>
      </c>
      <c r="BE60" s="69">
        <f>+(BE61+BE59)/2</f>
        <v>20778</v>
      </c>
      <c r="BF60" s="19">
        <f t="shared" ref="BF60:BF61" si="77">+BC60/$BC$1</f>
        <v>2.1530612244897958</v>
      </c>
      <c r="BG60" s="19">
        <f t="shared" ref="BG60:BG61" si="78">+BD60/$BD$1</f>
        <v>1.1335714285714287</v>
      </c>
      <c r="BH60" s="19">
        <f t="shared" ref="BH60:BH61" si="79">+BE60/$BE$1</f>
        <v>1.0601020408163266</v>
      </c>
      <c r="BL60">
        <f t="shared" ref="BL60:BL64" si="80">+A60</f>
        <v>2018</v>
      </c>
      <c r="BM60" s="60">
        <f t="shared" ref="BM60:BM61" si="81">+M60</f>
        <v>113900</v>
      </c>
      <c r="BN60" s="63">
        <f>+(BN61+BN59)/2</f>
        <v>12757</v>
      </c>
      <c r="BO60" s="69">
        <f>+(BO61+BO59)/2</f>
        <v>33242.5</v>
      </c>
      <c r="BP60" s="19">
        <f t="shared" ref="BP60:BP61" si="82">+BM60/BM$1</f>
        <v>1.2502744237102086</v>
      </c>
      <c r="BQ60" s="19">
        <f t="shared" ref="BQ60:BQ61" si="83">+BN60/BN$1</f>
        <v>1.0811016949152543</v>
      </c>
      <c r="BR60" s="19">
        <f t="shared" ref="BR60:BR61" si="84">+BO60/BO$1</f>
        <v>0.92084487534626036</v>
      </c>
    </row>
    <row r="61" spans="1:70" x14ac:dyDescent="0.25">
      <c r="A61">
        <v>2019</v>
      </c>
      <c r="B61" s="60">
        <v>18100</v>
      </c>
      <c r="C61" s="60">
        <v>9800</v>
      </c>
      <c r="D61" s="60">
        <v>23400</v>
      </c>
      <c r="E61" s="60">
        <v>17200</v>
      </c>
      <c r="F61" s="60">
        <v>17200</v>
      </c>
      <c r="G61" s="60">
        <v>6100</v>
      </c>
      <c r="H61" s="60">
        <v>24100</v>
      </c>
      <c r="I61" s="60">
        <v>19400</v>
      </c>
      <c r="J61" s="60">
        <v>58160</v>
      </c>
      <c r="K61" s="60">
        <v>13100</v>
      </c>
      <c r="L61" s="60">
        <v>10000</v>
      </c>
      <c r="M61" s="60">
        <f t="shared" si="68"/>
        <v>115900</v>
      </c>
      <c r="N61" s="68">
        <f t="shared" si="69"/>
        <v>124760</v>
      </c>
      <c r="O61" s="6">
        <v>723</v>
      </c>
      <c r="P61" s="27">
        <v>220</v>
      </c>
      <c r="Q61" s="27">
        <v>1583</v>
      </c>
      <c r="R61" s="27">
        <v>3360</v>
      </c>
      <c r="S61" s="27">
        <v>1220</v>
      </c>
      <c r="T61" s="27">
        <v>363</v>
      </c>
      <c r="U61" s="27">
        <v>1118</v>
      </c>
      <c r="V61" s="27">
        <v>983</v>
      </c>
      <c r="W61" s="27">
        <v>630</v>
      </c>
      <c r="X61" s="27">
        <v>855</v>
      </c>
      <c r="Y61" s="27">
        <v>390</v>
      </c>
      <c r="Z61" s="27">
        <v>215</v>
      </c>
      <c r="AA61" s="27">
        <v>240</v>
      </c>
      <c r="AB61" s="27">
        <v>1065</v>
      </c>
      <c r="AC61" s="27">
        <v>88</v>
      </c>
      <c r="AD61" s="27">
        <f t="shared" si="70"/>
        <v>12510</v>
      </c>
      <c r="AE61" s="27">
        <f t="shared" si="71"/>
        <v>4519</v>
      </c>
      <c r="AF61" s="34">
        <f t="shared" si="72"/>
        <v>13053</v>
      </c>
      <c r="AG61">
        <v>1130</v>
      </c>
      <c r="AH61">
        <v>746</v>
      </c>
      <c r="AI61">
        <v>4048</v>
      </c>
      <c r="AJ61">
        <v>2046</v>
      </c>
      <c r="AK61">
        <v>3651</v>
      </c>
      <c r="AL61">
        <v>1774</v>
      </c>
      <c r="AM61">
        <v>2337</v>
      </c>
      <c r="AN61">
        <v>3381</v>
      </c>
      <c r="AO61">
        <v>2366</v>
      </c>
      <c r="AP61">
        <v>3399</v>
      </c>
      <c r="AQ61">
        <v>2662</v>
      </c>
      <c r="AR61">
        <v>1313</v>
      </c>
      <c r="AS61">
        <v>3029</v>
      </c>
      <c r="AT61">
        <v>4030</v>
      </c>
      <c r="AU61">
        <v>1695</v>
      </c>
      <c r="AV61">
        <f t="shared" si="73"/>
        <v>31570</v>
      </c>
      <c r="AW61" s="27">
        <f t="shared" si="74"/>
        <v>20182</v>
      </c>
      <c r="AX61" s="7">
        <f t="shared" si="75"/>
        <v>37607</v>
      </c>
      <c r="BB61">
        <f t="shared" si="43"/>
        <v>2019</v>
      </c>
      <c r="BC61">
        <f t="shared" si="76"/>
        <v>124760</v>
      </c>
      <c r="BD61" s="27">
        <f t="shared" ref="BD61" si="85">+AE61</f>
        <v>4519</v>
      </c>
      <c r="BE61" s="27">
        <f t="shared" ref="BE61" si="86">+AW61</f>
        <v>20182</v>
      </c>
      <c r="BF61" s="19">
        <f t="shared" si="77"/>
        <v>2.1217687074829934</v>
      </c>
      <c r="BG61" s="19">
        <f t="shared" si="78"/>
        <v>1.075952380952381</v>
      </c>
      <c r="BH61" s="19">
        <f t="shared" si="79"/>
        <v>1.0296938775510205</v>
      </c>
      <c r="BL61">
        <f t="shared" si="80"/>
        <v>2019</v>
      </c>
      <c r="BM61" s="60">
        <f t="shared" si="81"/>
        <v>115900</v>
      </c>
      <c r="BN61">
        <f t="shared" ref="BN61" si="87">+AD61</f>
        <v>12510</v>
      </c>
      <c r="BO61">
        <f t="shared" ref="BO61" si="88">+AV61</f>
        <v>31570</v>
      </c>
      <c r="BP61" s="19">
        <f t="shared" si="82"/>
        <v>1.2722283205268936</v>
      </c>
      <c r="BQ61" s="19">
        <f t="shared" si="83"/>
        <v>1.0601694915254238</v>
      </c>
      <c r="BR61" s="19">
        <f t="shared" si="84"/>
        <v>0.87451523545706367</v>
      </c>
    </row>
    <row r="62" spans="1:70" x14ac:dyDescent="0.25">
      <c r="A62">
        <v>2020</v>
      </c>
      <c r="B62" s="60">
        <v>15600</v>
      </c>
      <c r="C62" s="60">
        <v>5900</v>
      </c>
      <c r="D62" s="60">
        <v>20000</v>
      </c>
      <c r="E62" s="60">
        <v>14800</v>
      </c>
      <c r="F62" s="60">
        <v>15200</v>
      </c>
      <c r="G62" s="60">
        <v>5200</v>
      </c>
      <c r="H62" s="60">
        <v>20300</v>
      </c>
      <c r="I62" s="60">
        <v>17000</v>
      </c>
      <c r="J62" s="60">
        <v>51700</v>
      </c>
      <c r="K62" s="60">
        <v>12000</v>
      </c>
      <c r="L62" s="60">
        <v>9300</v>
      </c>
      <c r="M62" s="60">
        <f t="shared" si="68"/>
        <v>97000</v>
      </c>
      <c r="N62" s="68">
        <f t="shared" si="69"/>
        <v>110300</v>
      </c>
      <c r="O62" s="6"/>
      <c r="AD62" s="27">
        <f t="shared" ref="AD62" si="89">SUM(O62:Y62)+AB62</f>
        <v>0</v>
      </c>
      <c r="AE62" s="27">
        <f t="shared" ref="AE62:AE63" si="90">SUM(U62:AA62)+AC62</f>
        <v>0</v>
      </c>
      <c r="AF62" s="34">
        <f t="shared" ref="AF62" si="91">SUM(O62:AC62)</f>
        <v>0</v>
      </c>
      <c r="AM62" s="27"/>
      <c r="AV62">
        <f t="shared" ref="AV62:AV63" si="92">SUM(AG62:AQ62)+AT62</f>
        <v>0</v>
      </c>
      <c r="AW62" s="27">
        <f t="shared" ref="AW62:AW63" si="93">SUM(AM62:AS62)+AU62</f>
        <v>0</v>
      </c>
      <c r="AX62" s="7">
        <f t="shared" ref="AX62:AX65" si="94">SUM(AG62:AU62)</f>
        <v>0</v>
      </c>
      <c r="BB62">
        <f t="shared" si="43"/>
        <v>2020</v>
      </c>
      <c r="BC62">
        <f t="shared" ref="BC62:BC63" si="95">+N62</f>
        <v>110300</v>
      </c>
      <c r="BD62" s="69">
        <f>+(BD63+BD61)/2</f>
        <v>4172</v>
      </c>
      <c r="BE62" s="69">
        <f>+(BE63+BE61)/2</f>
        <v>16917.5</v>
      </c>
      <c r="BF62" s="19">
        <f t="shared" ref="BF62:BF65" si="96">+BC62/$BC$1</f>
        <v>1.8758503401360545</v>
      </c>
      <c r="BG62" s="19">
        <f t="shared" ref="BG62:BG63" si="97">+BD62/$BD$1</f>
        <v>0.99333333333333329</v>
      </c>
      <c r="BH62" s="19">
        <f t="shared" ref="BH62:BH63" si="98">+BE62/$BE$1</f>
        <v>0.86313775510204083</v>
      </c>
      <c r="BL62">
        <f t="shared" si="80"/>
        <v>2020</v>
      </c>
      <c r="BM62" s="60">
        <f t="shared" ref="BM62:BM64" si="99">+M62</f>
        <v>97000</v>
      </c>
      <c r="BN62" s="63">
        <f>+(BN63+BN61)/2</f>
        <v>11667.5</v>
      </c>
      <c r="BO62" s="69">
        <f>+(BO63+BO61)/2</f>
        <v>27990</v>
      </c>
      <c r="BP62" s="19">
        <f t="shared" ref="BP62:BP65" si="100">+BM62/BM$1</f>
        <v>1.0647639956092205</v>
      </c>
      <c r="BQ62" s="19">
        <f t="shared" ref="BQ62:BQ63" si="101">+BN62/BN$1</f>
        <v>0.98877118644067796</v>
      </c>
      <c r="BR62" s="19">
        <f t="shared" ref="BR62:BR63" si="102">+BO62/BO$1</f>
        <v>0.77534626038781163</v>
      </c>
    </row>
    <row r="63" spans="1:70" x14ac:dyDescent="0.25">
      <c r="A63">
        <v>2021</v>
      </c>
      <c r="B63" s="60">
        <v>16100</v>
      </c>
      <c r="C63" s="60">
        <v>6700</v>
      </c>
      <c r="D63" s="60">
        <v>24300</v>
      </c>
      <c r="E63" s="60">
        <v>15800</v>
      </c>
      <c r="F63" s="60">
        <v>15900</v>
      </c>
      <c r="G63" s="60">
        <v>5400</v>
      </c>
      <c r="H63" s="60">
        <v>20900</v>
      </c>
      <c r="I63" s="60">
        <v>20500</v>
      </c>
      <c r="J63" s="60">
        <v>56200</v>
      </c>
      <c r="K63" s="60">
        <v>13800</v>
      </c>
      <c r="L63" s="60">
        <v>10300</v>
      </c>
      <c r="M63" s="60">
        <f t="shared" si="68"/>
        <v>105100</v>
      </c>
      <c r="N63" s="68">
        <f t="shared" si="69"/>
        <v>121700</v>
      </c>
      <c r="O63" s="6">
        <v>983</v>
      </c>
      <c r="P63">
        <v>663</v>
      </c>
      <c r="Q63">
        <v>1360</v>
      </c>
      <c r="R63">
        <v>1960</v>
      </c>
      <c r="S63">
        <v>1178</v>
      </c>
      <c r="T63">
        <v>525</v>
      </c>
      <c r="U63">
        <v>1108</v>
      </c>
      <c r="W63">
        <v>455</v>
      </c>
      <c r="X63">
        <v>1021</v>
      </c>
      <c r="Y63">
        <v>457</v>
      </c>
      <c r="Z63">
        <v>168</v>
      </c>
      <c r="AA63">
        <v>363</v>
      </c>
      <c r="AB63">
        <v>1115</v>
      </c>
      <c r="AC63">
        <v>253</v>
      </c>
      <c r="AD63" s="27">
        <f t="shared" ref="AD63" si="103">SUM(O63:Y63)+AB63</f>
        <v>10825</v>
      </c>
      <c r="AE63" s="27">
        <f t="shared" si="90"/>
        <v>3825</v>
      </c>
      <c r="AF63" s="34">
        <f>SUM(O63:AC63)</f>
        <v>11609</v>
      </c>
      <c r="AG63">
        <v>1847</v>
      </c>
      <c r="AH63">
        <v>930</v>
      </c>
      <c r="AI63">
        <v>2794</v>
      </c>
      <c r="AJ63">
        <v>1631</v>
      </c>
      <c r="AK63">
        <v>2622</v>
      </c>
      <c r="AL63">
        <v>1763</v>
      </c>
      <c r="AM63" s="27">
        <v>2553</v>
      </c>
      <c r="AO63">
        <v>1440</v>
      </c>
      <c r="AP63">
        <v>2277</v>
      </c>
      <c r="AQ63">
        <v>2115</v>
      </c>
      <c r="AR63">
        <v>1235</v>
      </c>
      <c r="AS63">
        <v>2861</v>
      </c>
      <c r="AT63">
        <v>4438</v>
      </c>
      <c r="AU63">
        <v>1172</v>
      </c>
      <c r="AV63">
        <f t="shared" si="92"/>
        <v>24410</v>
      </c>
      <c r="AW63" s="27">
        <f t="shared" si="93"/>
        <v>13653</v>
      </c>
      <c r="AX63" s="7">
        <f>SUM(AG63:AU63)</f>
        <v>29678</v>
      </c>
      <c r="BB63">
        <f t="shared" si="43"/>
        <v>2021</v>
      </c>
      <c r="BC63">
        <f t="shared" si="95"/>
        <v>121700</v>
      </c>
      <c r="BD63" s="27">
        <f t="shared" ref="BD63:BD65" si="104">+AE63</f>
        <v>3825</v>
      </c>
      <c r="BE63" s="27">
        <f>+AW63</f>
        <v>13653</v>
      </c>
      <c r="BF63" s="19">
        <f t="shared" si="96"/>
        <v>2.0697278911564627</v>
      </c>
      <c r="BG63" s="19">
        <f t="shared" si="97"/>
        <v>0.9107142857142857</v>
      </c>
      <c r="BH63" s="19">
        <f t="shared" si="98"/>
        <v>0.69658163265306128</v>
      </c>
      <c r="BL63">
        <f t="shared" si="80"/>
        <v>2021</v>
      </c>
      <c r="BM63" s="60">
        <f t="shared" si="99"/>
        <v>105100</v>
      </c>
      <c r="BN63">
        <f t="shared" ref="BN63" si="105">+AD63</f>
        <v>10825</v>
      </c>
      <c r="BO63">
        <f t="shared" ref="BO63" si="106">+AV63</f>
        <v>24410</v>
      </c>
      <c r="BP63" s="19">
        <f t="shared" si="100"/>
        <v>1.1536772777167947</v>
      </c>
      <c r="BQ63" s="19">
        <f t="shared" si="101"/>
        <v>0.9173728813559322</v>
      </c>
      <c r="BR63" s="19">
        <f t="shared" si="102"/>
        <v>0.67617728531855958</v>
      </c>
    </row>
    <row r="64" spans="1:70" x14ac:dyDescent="0.25">
      <c r="A64">
        <v>2022</v>
      </c>
      <c r="B64" s="60">
        <v>15000</v>
      </c>
      <c r="C64" s="60">
        <v>6200</v>
      </c>
      <c r="D64" s="60">
        <v>23700</v>
      </c>
      <c r="E64" s="60">
        <v>15700</v>
      </c>
      <c r="F64" s="60">
        <v>14800</v>
      </c>
      <c r="G64" s="60">
        <v>5500</v>
      </c>
      <c r="H64" s="60">
        <v>20300</v>
      </c>
      <c r="I64" s="60">
        <v>19500</v>
      </c>
      <c r="J64" s="60">
        <v>57800</v>
      </c>
      <c r="K64" s="60">
        <v>13000</v>
      </c>
      <c r="L64" s="60">
        <v>9800</v>
      </c>
      <c r="M64" s="60">
        <f t="shared" si="68"/>
        <v>101200</v>
      </c>
      <c r="N64" s="68">
        <f t="shared" si="69"/>
        <v>120400</v>
      </c>
      <c r="O64" s="6"/>
      <c r="AF64" s="34"/>
      <c r="AM64" s="27"/>
      <c r="AX64" s="7"/>
      <c r="BB64">
        <f t="shared" si="43"/>
        <v>2022</v>
      </c>
      <c r="BC64" s="60">
        <f>+N64</f>
        <v>120400</v>
      </c>
      <c r="BD64" s="69">
        <f>+(BD65+BD63)/2</f>
        <v>4772.5</v>
      </c>
      <c r="BE64" s="69">
        <f>+(BE65+BE63)/2</f>
        <v>13925</v>
      </c>
      <c r="BF64" s="19">
        <f t="shared" si="96"/>
        <v>2.0476190476190474</v>
      </c>
      <c r="BG64" s="19">
        <f t="shared" ref="BG64" si="107">+BD64/$BD$1</f>
        <v>1.1363095238095238</v>
      </c>
      <c r="BH64" s="19">
        <f t="shared" ref="BH64:BH65" si="108">+BE64/$BE$1</f>
        <v>0.71045918367346939</v>
      </c>
      <c r="BL64">
        <f t="shared" si="80"/>
        <v>2022</v>
      </c>
      <c r="BM64" s="60">
        <f t="shared" si="99"/>
        <v>101200</v>
      </c>
      <c r="BN64" s="63">
        <f>+(BN65+BN63)/2</f>
        <v>12520</v>
      </c>
      <c r="BO64" s="69">
        <f>+(BO65+BO63)/2</f>
        <v>22886</v>
      </c>
      <c r="BP64" s="19">
        <f t="shared" si="100"/>
        <v>1.110867178924259</v>
      </c>
      <c r="BQ64" s="19">
        <f t="shared" ref="BQ64:BQ65" si="109">+BN64/BN$1</f>
        <v>1.0610169491525423</v>
      </c>
      <c r="BR64" s="19">
        <f t="shared" ref="BR64:BR65" si="110">+BO64/BO$1</f>
        <v>0.63396121883656509</v>
      </c>
    </row>
    <row r="65" spans="1:70" x14ac:dyDescent="0.25">
      <c r="A65">
        <v>2023</v>
      </c>
      <c r="B65" s="60">
        <v>14900</v>
      </c>
      <c r="C65" s="60">
        <v>6700</v>
      </c>
      <c r="D65" s="60">
        <v>25300</v>
      </c>
      <c r="E65" s="60">
        <v>16000</v>
      </c>
      <c r="F65" s="60">
        <v>15200</v>
      </c>
      <c r="G65" s="60">
        <v>5400</v>
      </c>
      <c r="H65" s="60">
        <v>20700</v>
      </c>
      <c r="I65" s="60">
        <v>20000</v>
      </c>
      <c r="J65" s="60">
        <v>60100</v>
      </c>
      <c r="K65" s="60">
        <v>13500</v>
      </c>
      <c r="L65" s="60">
        <v>10300</v>
      </c>
      <c r="M65" s="60">
        <f t="shared" si="68"/>
        <v>104200</v>
      </c>
      <c r="N65" s="68">
        <f>SUM(H65:L65)</f>
        <v>124600</v>
      </c>
      <c r="O65" s="27">
        <v>1052.5</v>
      </c>
      <c r="P65">
        <v>175</v>
      </c>
      <c r="Q65">
        <v>1850</v>
      </c>
      <c r="R65">
        <v>3270</v>
      </c>
      <c r="S65" s="27">
        <v>1292.5</v>
      </c>
      <c r="T65" s="27">
        <v>1127.5</v>
      </c>
      <c r="U65" s="27">
        <v>612.5</v>
      </c>
      <c r="V65" s="27">
        <v>457.5</v>
      </c>
      <c r="W65">
        <v>1335</v>
      </c>
      <c r="X65">
        <v>505</v>
      </c>
      <c r="Y65">
        <v>295</v>
      </c>
      <c r="Z65">
        <v>280</v>
      </c>
      <c r="AA65" s="27">
        <v>1267.5</v>
      </c>
      <c r="AB65">
        <v>1270</v>
      </c>
      <c r="AC65">
        <v>345</v>
      </c>
      <c r="AD65">
        <v>14215</v>
      </c>
      <c r="AE65">
        <v>5720</v>
      </c>
      <c r="AF65" s="34">
        <f t="shared" ref="AF65" si="111">SUM(O65:AC65)</f>
        <v>15135</v>
      </c>
      <c r="AG65" s="27">
        <v>1345</v>
      </c>
      <c r="AH65" s="27">
        <v>308</v>
      </c>
      <c r="AI65" s="27">
        <v>3265</v>
      </c>
      <c r="AJ65" s="27">
        <v>1040</v>
      </c>
      <c r="AK65" s="27">
        <v>2514</v>
      </c>
      <c r="AL65" s="27">
        <v>1901</v>
      </c>
      <c r="AM65" s="27">
        <v>1609</v>
      </c>
      <c r="AN65" s="27">
        <v>2987</v>
      </c>
      <c r="AO65" s="27">
        <v>1310</v>
      </c>
      <c r="AP65" s="27">
        <v>2209</v>
      </c>
      <c r="AQ65" s="27">
        <v>1841</v>
      </c>
      <c r="AR65" s="27">
        <v>1872</v>
      </c>
      <c r="AS65" s="27">
        <v>2381</v>
      </c>
      <c r="AT65" s="27">
        <v>2962</v>
      </c>
      <c r="AU65" s="27">
        <v>1409</v>
      </c>
      <c r="AV65" s="27">
        <v>21362</v>
      </c>
      <c r="AW65" s="27">
        <v>14197</v>
      </c>
      <c r="AX65" s="7">
        <f t="shared" si="94"/>
        <v>28953</v>
      </c>
      <c r="BB65">
        <f>+A65</f>
        <v>2023</v>
      </c>
      <c r="BC65" s="60">
        <f>+N65</f>
        <v>124600</v>
      </c>
      <c r="BD65" s="27">
        <f t="shared" si="104"/>
        <v>5720</v>
      </c>
      <c r="BE65" s="27">
        <f>+AW65</f>
        <v>14197</v>
      </c>
      <c r="BF65" s="19">
        <f t="shared" si="96"/>
        <v>2.1190476190476191</v>
      </c>
      <c r="BG65" s="19">
        <f>+BD65/$BD$1</f>
        <v>1.361904761904762</v>
      </c>
      <c r="BH65" s="19">
        <f t="shared" si="108"/>
        <v>0.7243367346938776</v>
      </c>
      <c r="BL65">
        <f>+A65</f>
        <v>2023</v>
      </c>
      <c r="BM65" s="60">
        <f>+M65</f>
        <v>104200</v>
      </c>
      <c r="BN65">
        <f t="shared" ref="BN65" si="112">+AD65</f>
        <v>14215</v>
      </c>
      <c r="BO65">
        <f t="shared" ref="BO65" si="113">+AV65</f>
        <v>21362</v>
      </c>
      <c r="BP65" s="19">
        <f t="shared" si="100"/>
        <v>1.1437980241492864</v>
      </c>
      <c r="BQ65" s="19">
        <f t="shared" si="109"/>
        <v>1.2046610169491525</v>
      </c>
      <c r="BR65" s="19">
        <f t="shared" si="110"/>
        <v>0.59174515235457059</v>
      </c>
    </row>
    <row r="67" spans="1:70" x14ac:dyDescent="0.25">
      <c r="BE67" s="65" t="s">
        <v>62</v>
      </c>
    </row>
    <row r="68" spans="1:70" x14ac:dyDescent="0.25">
      <c r="AM68" s="27"/>
      <c r="BE68" s="65" t="s">
        <v>63</v>
      </c>
    </row>
    <row r="69" spans="1:70" x14ac:dyDescent="0.25">
      <c r="S69" s="27"/>
      <c r="AM69" s="27"/>
    </row>
    <row r="70" spans="1:70" x14ac:dyDescent="0.25">
      <c r="AK70" s="27"/>
      <c r="AM70" s="27"/>
    </row>
    <row r="71" spans="1:70" x14ac:dyDescent="0.25">
      <c r="AM71" s="27"/>
    </row>
    <row r="72" spans="1:70" x14ac:dyDescent="0.25">
      <c r="AM72" s="27"/>
    </row>
    <row r="73" spans="1:70" x14ac:dyDescent="0.25">
      <c r="AM73" s="27"/>
    </row>
    <row r="74" spans="1:70" x14ac:dyDescent="0.25">
      <c r="AM74" s="27"/>
    </row>
    <row r="75" spans="1:70" x14ac:dyDescent="0.25">
      <c r="AM75" s="27"/>
    </row>
    <row r="76" spans="1:70" x14ac:dyDescent="0.25">
      <c r="AM76" s="27"/>
    </row>
    <row r="77" spans="1:70" x14ac:dyDescent="0.25">
      <c r="AM77" s="27"/>
    </row>
  </sheetData>
  <phoneticPr fontId="1" type="noConversion"/>
  <pageMargins left="0.75" right="0.75" top="1" bottom="1" header="0.5" footer="0.5"/>
  <pageSetup paperSize="9" scale="61" orientation="portrait" r:id="rId1"/>
  <headerFooter alignWithMargins="0">
    <oddFooter>&amp;C_x000D_&amp;1#&amp;"Verdana"&amp;7&amp;K000000 Confidential</oddFooter>
  </headerFooter>
  <colBreaks count="2" manualBreakCount="2">
    <brk id="14" max="1048575" man="1"/>
    <brk id="32" max="1048575" man="1"/>
  </colBreaks>
  <ignoredErrors>
    <ignoredError sqref="AD8 AV8 M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Label 40">
              <controlPr defaultSize="0" autoFill="0" autoPict="0">
                <anchor moveWithCells="1">
                  <from>
                    <xdr:col>2</xdr:col>
                    <xdr:colOff>114300</xdr:colOff>
                    <xdr:row>21</xdr:row>
                    <xdr:rowOff>114300</xdr:rowOff>
                  </from>
                  <to>
                    <xdr:col>2</xdr:col>
                    <xdr:colOff>133350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Label 41">
              <controlPr defaultSize="0" autoFill="0" autoPict="0">
                <anchor moveWithCells="1">
                  <from>
                    <xdr:col>2</xdr:col>
                    <xdr:colOff>114300</xdr:colOff>
                    <xdr:row>2</xdr:row>
                    <xdr:rowOff>76200</xdr:rowOff>
                  </from>
                  <to>
                    <xdr:col>2</xdr:col>
                    <xdr:colOff>133350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Label 42">
              <controlPr defaultSize="0" autoFill="0" autoPict="0">
                <anchor moveWithCells="1">
                  <from>
                    <xdr:col>2</xdr:col>
                    <xdr:colOff>114300</xdr:colOff>
                    <xdr:row>48</xdr:row>
                    <xdr:rowOff>133350</xdr:rowOff>
                  </from>
                  <to>
                    <xdr:col>2</xdr:col>
                    <xdr:colOff>133350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>
    <pageSetUpPr fitToPage="1"/>
  </sheetPr>
  <dimension ref="Q283"/>
  <sheetViews>
    <sheetView zoomScale="115" zoomScaleNormal="115" workbookViewId="0">
      <selection activeCell="Z21" sqref="Z21"/>
    </sheetView>
  </sheetViews>
  <sheetFormatPr defaultRowHeight="12.5" x14ac:dyDescent="0.25"/>
  <sheetData>
    <row r="283" spans="17:17" x14ac:dyDescent="0.25">
      <c r="Q283" s="65"/>
    </row>
  </sheetData>
  <phoneticPr fontId="1" type="noConversion"/>
  <pageMargins left="0.32" right="0.14000000000000001" top="1" bottom="1" header="0.5" footer="0.5"/>
  <pageSetup paperSize="9" scale="17" orientation="portrait" r:id="rId1"/>
  <headerFooter alignWithMargins="0">
    <oddFooter>&amp;L&amp;F&amp;C_x000D_&amp;1#&amp;"Verdana"&amp;7&amp;K000000 Confidential&amp;R&amp;D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P55"/>
  <sheetViews>
    <sheetView topLeftCell="A30" zoomScale="80" zoomScaleNormal="80" workbookViewId="0">
      <selection activeCell="S37" sqref="S37"/>
    </sheetView>
  </sheetViews>
  <sheetFormatPr defaultRowHeight="12.5" x14ac:dyDescent="0.25"/>
  <cols>
    <col min="2" max="2" width="15.54296875" customWidth="1"/>
    <col min="3" max="3" width="16.26953125" customWidth="1"/>
    <col min="4" max="4" width="10.54296875" bestFit="1" customWidth="1"/>
    <col min="5" max="5" width="11.26953125" customWidth="1"/>
  </cols>
  <sheetData>
    <row r="1" spans="1:16" ht="13" x14ac:dyDescent="0.3">
      <c r="A1" s="36"/>
      <c r="B1" s="37" t="s">
        <v>11</v>
      </c>
      <c r="C1" s="38"/>
      <c r="D1" s="38"/>
      <c r="E1" s="39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5.5" thickBot="1" x14ac:dyDescent="0.3">
      <c r="A2" s="41" t="s">
        <v>0</v>
      </c>
      <c r="B2" s="50" t="s">
        <v>47</v>
      </c>
      <c r="C2" s="51" t="s">
        <v>57</v>
      </c>
      <c r="D2" s="51" t="s">
        <v>56</v>
      </c>
      <c r="E2" s="52" t="s">
        <v>44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x14ac:dyDescent="0.25">
      <c r="A3" s="45">
        <v>2001</v>
      </c>
      <c r="B3" s="53">
        <v>1985</v>
      </c>
      <c r="C3" s="54">
        <f t="shared" ref="C3:C8" si="0">D3-B3</f>
        <v>14898</v>
      </c>
      <c r="D3" s="54">
        <v>16883</v>
      </c>
      <c r="E3" s="55">
        <f t="shared" ref="E3:E9" si="1">B3/D3</f>
        <v>0.11757389089616774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x14ac:dyDescent="0.25">
      <c r="A4" s="35">
        <v>2003</v>
      </c>
      <c r="B4" s="53">
        <v>2671</v>
      </c>
      <c r="C4" s="54">
        <f t="shared" si="0"/>
        <v>18359</v>
      </c>
      <c r="D4" s="54">
        <v>21030</v>
      </c>
      <c r="E4" s="55">
        <f t="shared" si="1"/>
        <v>0.12700903471231573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x14ac:dyDescent="0.25">
      <c r="A5" s="35">
        <v>2005</v>
      </c>
      <c r="B5" s="53">
        <v>2685</v>
      </c>
      <c r="C5" s="54">
        <f t="shared" si="0"/>
        <v>14442</v>
      </c>
      <c r="D5" s="54">
        <v>17127</v>
      </c>
      <c r="E5" s="55">
        <f t="shared" si="1"/>
        <v>0.15677001226134174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x14ac:dyDescent="0.25">
      <c r="A6" s="35">
        <v>2007</v>
      </c>
      <c r="B6" s="53">
        <v>2906</v>
      </c>
      <c r="C6" s="54">
        <f t="shared" si="0"/>
        <v>13189</v>
      </c>
      <c r="D6" s="54">
        <v>16095</v>
      </c>
      <c r="E6" s="55">
        <f t="shared" si="1"/>
        <v>0.18055296675986332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x14ac:dyDescent="0.25">
      <c r="A7" s="35">
        <v>2009</v>
      </c>
      <c r="B7" s="53">
        <v>3700</v>
      </c>
      <c r="C7" s="54">
        <f t="shared" si="0"/>
        <v>13031</v>
      </c>
      <c r="D7" s="54">
        <v>16731</v>
      </c>
      <c r="E7" s="55">
        <f t="shared" si="1"/>
        <v>0.22114637499252884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x14ac:dyDescent="0.25">
      <c r="A8" s="35">
        <v>2011</v>
      </c>
      <c r="B8" s="53">
        <v>4357</v>
      </c>
      <c r="C8" s="54">
        <f t="shared" si="0"/>
        <v>14763</v>
      </c>
      <c r="D8" s="54">
        <v>19120</v>
      </c>
      <c r="E8" s="55">
        <f t="shared" si="1"/>
        <v>0.22787656903765691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x14ac:dyDescent="0.25">
      <c r="A9" s="49">
        <v>2013</v>
      </c>
      <c r="B9" s="56">
        <v>4910</v>
      </c>
      <c r="C9" s="57">
        <v>12729</v>
      </c>
      <c r="D9" s="57">
        <f>+C9+B9</f>
        <v>17639</v>
      </c>
      <c r="E9" s="55">
        <f t="shared" si="1"/>
        <v>0.27836045127274789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x14ac:dyDescent="0.25">
      <c r="A10" s="49">
        <v>2015</v>
      </c>
      <c r="B10" s="56">
        <v>6367</v>
      </c>
      <c r="C10" s="57">
        <v>14887</v>
      </c>
      <c r="D10" s="57">
        <f>+C10+B10</f>
        <v>21254</v>
      </c>
      <c r="E10" s="55">
        <f t="shared" ref="E10:E11" si="2">B10/D10</f>
        <v>0.2995671403030018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9">
        <v>2017</v>
      </c>
      <c r="B11" s="56">
        <v>5223</v>
      </c>
      <c r="C11" s="57">
        <v>10413</v>
      </c>
      <c r="D11" s="57">
        <f>+C11+B11</f>
        <v>15636</v>
      </c>
      <c r="E11" s="55">
        <f t="shared" si="2"/>
        <v>0.33403683806600154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35">
        <v>2019</v>
      </c>
      <c r="B12" s="54">
        <v>6250</v>
      </c>
      <c r="C12" s="54">
        <v>9099</v>
      </c>
      <c r="D12" s="57">
        <f>+C12+B12</f>
        <v>15349</v>
      </c>
      <c r="E12" s="55">
        <f t="shared" ref="E12:E14" si="3">B12/D12</f>
        <v>0.407192650987035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5">
        <v>2021</v>
      </c>
      <c r="B13" s="53">
        <v>3739</v>
      </c>
      <c r="C13" s="54">
        <v>4889</v>
      </c>
      <c r="D13" s="54">
        <f>+C13+B13</f>
        <v>8628</v>
      </c>
      <c r="E13" s="71">
        <f t="shared" si="3"/>
        <v>0.43335651367640243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A14" s="35">
        <v>2023</v>
      </c>
      <c r="B14" s="53">
        <v>6051</v>
      </c>
      <c r="C14" s="54">
        <v>6318</v>
      </c>
      <c r="D14" s="54">
        <v>12369</v>
      </c>
      <c r="E14" s="71">
        <f t="shared" si="3"/>
        <v>0.48920688818821245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x14ac:dyDescent="0.25">
      <c r="A15" s="35"/>
      <c r="B15" s="58"/>
      <c r="C15" s="40"/>
      <c r="D15" s="40"/>
      <c r="E15" s="4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x14ac:dyDescent="0.25">
      <c r="A16" s="35"/>
      <c r="B16" s="58"/>
      <c r="C16" s="40"/>
      <c r="D16" s="40"/>
      <c r="E16" s="46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35"/>
      <c r="B17" s="58"/>
      <c r="C17" s="40"/>
      <c r="D17" s="40"/>
      <c r="E17" s="4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x14ac:dyDescent="0.25">
      <c r="A18" s="35"/>
      <c r="B18" s="58"/>
      <c r="C18" s="40"/>
      <c r="D18" s="40"/>
      <c r="E18" s="4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35"/>
      <c r="B19" s="58"/>
      <c r="C19" s="40"/>
      <c r="D19" s="40"/>
      <c r="E19" s="46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35"/>
      <c r="B20" s="58"/>
      <c r="C20" s="40"/>
      <c r="D20" s="40"/>
      <c r="E20" s="4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35"/>
      <c r="B21" s="58"/>
      <c r="C21" s="40"/>
      <c r="D21" s="40"/>
      <c r="E21" s="4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A22" s="35"/>
      <c r="B22" s="58"/>
      <c r="C22" s="40"/>
      <c r="D22" s="40"/>
      <c r="E22" s="46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3" thickBot="1" x14ac:dyDescent="0.3">
      <c r="A23" s="46"/>
      <c r="B23" s="42"/>
      <c r="C23" s="43"/>
      <c r="D23" s="43"/>
      <c r="E23" s="4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25">
      <c r="A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25">
      <c r="A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x14ac:dyDescent="0.25">
      <c r="A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25">
      <c r="A30" s="40"/>
      <c r="B30" t="s">
        <v>101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x14ac:dyDescent="0.25">
      <c r="A31" s="40"/>
      <c r="C31" s="47" t="s">
        <v>104</v>
      </c>
      <c r="D31" s="40" t="s">
        <v>105</v>
      </c>
      <c r="E31" s="72" t="s">
        <v>106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40"/>
      <c r="B32" t="s">
        <v>81</v>
      </c>
      <c r="C32" s="70">
        <v>0.44285714285714284</v>
      </c>
      <c r="D32" s="75">
        <v>6.5789473684210523E-2</v>
      </c>
      <c r="E32" s="75">
        <v>0.3977987421383648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25">
      <c r="A33" s="40"/>
      <c r="B33" t="s">
        <v>82</v>
      </c>
      <c r="C33" s="70">
        <v>0.49606299212598426</v>
      </c>
      <c r="D33" s="75">
        <v>5.2631578947368418E-2</v>
      </c>
      <c r="E33" s="75">
        <v>0.43835616438356162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25">
      <c r="A34" s="40"/>
      <c r="B34" t="s">
        <v>83</v>
      </c>
      <c r="C34" s="70">
        <v>0.42573529411764705</v>
      </c>
      <c r="D34" s="75">
        <v>3.3783783783783786E-2</v>
      </c>
      <c r="E34" s="75">
        <v>0.38726790450928383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x14ac:dyDescent="0.25">
      <c r="A35" s="40"/>
      <c r="B35" t="s">
        <v>84</v>
      </c>
      <c r="C35" s="70">
        <v>0.35796766743648961</v>
      </c>
      <c r="D35" s="75">
        <v>5.6818181818181816E-2</v>
      </c>
      <c r="E35" s="75">
        <v>0.30710172744721687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x14ac:dyDescent="0.25">
      <c r="A36" s="40"/>
      <c r="B36" t="s">
        <v>85</v>
      </c>
      <c r="C36" s="70">
        <v>0.43839541547277938</v>
      </c>
      <c r="D36" s="75">
        <v>0.11320754716981132</v>
      </c>
      <c r="E36" s="75">
        <v>0.4084995663486557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x14ac:dyDescent="0.25">
      <c r="A37" s="40"/>
      <c r="B37" s="47" t="s">
        <v>78</v>
      </c>
      <c r="C37" s="70">
        <v>0.50803858520900325</v>
      </c>
      <c r="D37" s="75">
        <v>6.535947712418301E-2</v>
      </c>
      <c r="E37" s="75">
        <v>0.4595561918396564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x14ac:dyDescent="0.25">
      <c r="A38" s="40"/>
      <c r="B38" s="47" t="s">
        <v>86</v>
      </c>
      <c r="C38" s="70">
        <v>0.28125</v>
      </c>
      <c r="D38" s="75">
        <v>5.5555555555555552E-2</v>
      </c>
      <c r="E38" s="75">
        <v>0.25342465753424659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x14ac:dyDescent="0.25">
      <c r="A39" s="40"/>
      <c r="B39" s="47" t="s">
        <v>79</v>
      </c>
      <c r="C39" s="70">
        <v>0.48370273794002605</v>
      </c>
      <c r="D39" s="75">
        <v>8.5365853658536592E-2</v>
      </c>
      <c r="E39" s="75">
        <v>0.44522968197879859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25">
      <c r="A40" s="40"/>
      <c r="B40" s="47" t="s">
        <v>80</v>
      </c>
      <c r="C40" s="70">
        <v>0.45217391304347826</v>
      </c>
      <c r="D40" s="75">
        <v>0.13541666666666666</v>
      </c>
      <c r="E40" s="75">
        <v>0.422244094488189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40"/>
      <c r="B41" s="47" t="s">
        <v>87</v>
      </c>
      <c r="C41" s="70">
        <v>0.56818181818181823</v>
      </c>
      <c r="D41" s="75">
        <v>0.16901408450704225</v>
      </c>
      <c r="E41" s="75">
        <v>0.53534183082271147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x14ac:dyDescent="0.25">
      <c r="A42" s="40"/>
      <c r="B42" s="47" t="s">
        <v>88</v>
      </c>
      <c r="C42" s="70">
        <v>0.58879781420765032</v>
      </c>
      <c r="D42" s="75">
        <v>0.26500000000000001</v>
      </c>
      <c r="E42" s="75">
        <v>0.58879781420765032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x14ac:dyDescent="0.25">
      <c r="A43" s="40"/>
      <c r="B43" s="47" t="s">
        <v>89</v>
      </c>
      <c r="C43" s="70">
        <v>0.65120967741935487</v>
      </c>
      <c r="D43" s="75">
        <v>0.41666666666666669</v>
      </c>
      <c r="E43" s="75">
        <v>0.64299610894941639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x14ac:dyDescent="0.25">
      <c r="A44" s="40"/>
      <c r="B44" s="47" t="s">
        <v>90</v>
      </c>
      <c r="C44" s="70">
        <v>0.53432835820895519</v>
      </c>
      <c r="D44" s="75">
        <v>0.15942028985507245</v>
      </c>
      <c r="E44" s="75">
        <v>0.49932341001353181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40"/>
      <c r="B45" s="47" t="s">
        <v>91</v>
      </c>
      <c r="C45" s="70">
        <v>0.63265306122448983</v>
      </c>
      <c r="D45" s="75">
        <v>6.8965517241379309E-2</v>
      </c>
      <c r="E45" s="75">
        <v>0.59382422802850354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40"/>
      <c r="B46" s="47" t="s">
        <v>92</v>
      </c>
      <c r="C46" s="70">
        <v>0.41572123176661263</v>
      </c>
      <c r="D46" s="75">
        <v>0</v>
      </c>
      <c r="E46" s="75">
        <v>0.3825503355704698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40"/>
      <c r="B47" s="47" t="s">
        <v>64</v>
      </c>
      <c r="C47" s="70">
        <v>0.575809199318569</v>
      </c>
      <c r="D47" s="75">
        <v>0.42857142857142855</v>
      </c>
      <c r="E47" s="75">
        <v>0.56153846153846154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ht="13" x14ac:dyDescent="0.3">
      <c r="A48" s="40"/>
      <c r="B48" s="73" t="s">
        <v>93</v>
      </c>
      <c r="C48" s="74">
        <f>48.9/100</f>
        <v>0.48899999999999999</v>
      </c>
      <c r="D48" s="74">
        <v>0.106</v>
      </c>
      <c r="E48" s="76">
        <v>0.45500000000000002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>
    <oddFooter>&amp;C_x000D_&amp;1#&amp;"Verdana"&amp;7&amp;K000000 Confidential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B4:B85"/>
  <sheetViews>
    <sheetView topLeftCell="A54" workbookViewId="0">
      <selection activeCell="B85" sqref="B85"/>
    </sheetView>
  </sheetViews>
  <sheetFormatPr defaultRowHeight="12.5" x14ac:dyDescent="0.25"/>
  <cols>
    <col min="2" max="2" width="12.7265625" bestFit="1" customWidth="1"/>
  </cols>
  <sheetData>
    <row r="4" spans="2:2" ht="15.5" x14ac:dyDescent="0.35">
      <c r="B4" s="28" t="s">
        <v>53</v>
      </c>
    </row>
    <row r="8" spans="2:2" ht="15.5" x14ac:dyDescent="0.35">
      <c r="B8" s="28">
        <v>37873</v>
      </c>
    </row>
    <row r="9" spans="2:2" x14ac:dyDescent="0.25">
      <c r="B9" s="29" t="s">
        <v>40</v>
      </c>
    </row>
    <row r="10" spans="2:2" x14ac:dyDescent="0.25">
      <c r="B10" s="29" t="s">
        <v>42</v>
      </c>
    </row>
    <row r="11" spans="2:2" x14ac:dyDescent="0.25">
      <c r="B11" s="29"/>
    </row>
    <row r="12" spans="2:2" ht="15.5" x14ac:dyDescent="0.35">
      <c r="B12" s="28">
        <v>38608</v>
      </c>
    </row>
    <row r="13" spans="2:2" x14ac:dyDescent="0.25">
      <c r="B13" s="29"/>
    </row>
    <row r="14" spans="2:2" x14ac:dyDescent="0.25">
      <c r="B14" s="29" t="s">
        <v>41</v>
      </c>
    </row>
    <row r="15" spans="2:2" x14ac:dyDescent="0.25">
      <c r="B15" s="29"/>
    </row>
    <row r="16" spans="2:2" ht="15.5" x14ac:dyDescent="0.35">
      <c r="B16" s="28">
        <v>37953</v>
      </c>
    </row>
    <row r="17" spans="2:2" x14ac:dyDescent="0.25">
      <c r="B17" s="33" t="s">
        <v>48</v>
      </c>
    </row>
    <row r="18" spans="2:2" x14ac:dyDescent="0.25">
      <c r="B18" s="29"/>
    </row>
    <row r="19" spans="2:2" x14ac:dyDescent="0.25">
      <c r="B19" s="29"/>
    </row>
    <row r="20" spans="2:2" ht="15.5" x14ac:dyDescent="0.35">
      <c r="B20" s="28">
        <v>39344</v>
      </c>
    </row>
    <row r="21" spans="2:2" x14ac:dyDescent="0.25">
      <c r="B21" s="29" t="s">
        <v>43</v>
      </c>
    </row>
    <row r="22" spans="2:2" x14ac:dyDescent="0.25">
      <c r="B22" s="29"/>
    </row>
    <row r="23" spans="2:2" x14ac:dyDescent="0.25">
      <c r="B23" s="29"/>
    </row>
    <row r="24" spans="2:2" ht="15.5" x14ac:dyDescent="0.35">
      <c r="B24" s="28" t="s">
        <v>54</v>
      </c>
    </row>
    <row r="27" spans="2:2" ht="15.5" x14ac:dyDescent="0.35">
      <c r="B27" s="28">
        <v>40793</v>
      </c>
    </row>
    <row r="28" spans="2:2" x14ac:dyDescent="0.25">
      <c r="B28" s="47" t="s">
        <v>49</v>
      </c>
    </row>
    <row r="29" spans="2:2" x14ac:dyDescent="0.25">
      <c r="B29" s="29" t="s">
        <v>50</v>
      </c>
    </row>
    <row r="31" spans="2:2" ht="15.5" x14ac:dyDescent="0.35">
      <c r="B31" s="28">
        <v>40939</v>
      </c>
    </row>
    <row r="32" spans="2:2" ht="14.5" x14ac:dyDescent="0.35">
      <c r="B32" s="48" t="s">
        <v>51</v>
      </c>
    </row>
    <row r="33" spans="2:2" ht="14.5" x14ac:dyDescent="0.35">
      <c r="B33" s="48" t="s">
        <v>52</v>
      </c>
    </row>
    <row r="35" spans="2:2" ht="15.5" x14ac:dyDescent="0.35">
      <c r="B35" s="28">
        <v>41534</v>
      </c>
    </row>
    <row r="36" spans="2:2" x14ac:dyDescent="0.25">
      <c r="B36" s="47" t="s">
        <v>55</v>
      </c>
    </row>
    <row r="37" spans="2:2" x14ac:dyDescent="0.25">
      <c r="B37" s="29" t="s">
        <v>58</v>
      </c>
    </row>
    <row r="39" spans="2:2" ht="15.5" x14ac:dyDescent="0.35">
      <c r="B39" s="28">
        <v>41673</v>
      </c>
    </row>
    <row r="40" spans="2:2" x14ac:dyDescent="0.25">
      <c r="B40" s="47" t="s">
        <v>59</v>
      </c>
    </row>
    <row r="41" spans="2:2" x14ac:dyDescent="0.25">
      <c r="B41" s="47" t="s">
        <v>60</v>
      </c>
    </row>
    <row r="43" spans="2:2" ht="15.5" x14ac:dyDescent="0.35">
      <c r="B43" s="28">
        <v>42262</v>
      </c>
    </row>
    <row r="44" spans="2:2" x14ac:dyDescent="0.25">
      <c r="B44" s="47" t="s">
        <v>55</v>
      </c>
    </row>
    <row r="45" spans="2:2" x14ac:dyDescent="0.25">
      <c r="B45" s="29" t="s">
        <v>65</v>
      </c>
    </row>
    <row r="47" spans="2:2" ht="15.5" x14ac:dyDescent="0.35">
      <c r="B47" s="28">
        <v>42801</v>
      </c>
    </row>
    <row r="48" spans="2:2" x14ac:dyDescent="0.25">
      <c r="B48" s="47" t="s">
        <v>66</v>
      </c>
    </row>
    <row r="49" spans="2:2" x14ac:dyDescent="0.25">
      <c r="B49" s="47" t="s">
        <v>67</v>
      </c>
    </row>
    <row r="51" spans="2:2" ht="15.5" x14ac:dyDescent="0.35">
      <c r="B51" s="28" t="s">
        <v>69</v>
      </c>
    </row>
    <row r="52" spans="2:2" x14ac:dyDescent="0.25">
      <c r="B52" s="47" t="s">
        <v>55</v>
      </c>
    </row>
    <row r="53" spans="2:2" x14ac:dyDescent="0.25">
      <c r="B53" s="29" t="s">
        <v>65</v>
      </c>
    </row>
    <row r="54" spans="2:2" x14ac:dyDescent="0.25">
      <c r="B54" t="s">
        <v>70</v>
      </c>
    </row>
    <row r="55" spans="2:2" x14ac:dyDescent="0.25">
      <c r="B55" t="s">
        <v>72</v>
      </c>
    </row>
    <row r="56" spans="2:2" x14ac:dyDescent="0.25">
      <c r="B56" t="s">
        <v>68</v>
      </c>
    </row>
    <row r="57" spans="2:2" x14ac:dyDescent="0.25">
      <c r="B57" t="s">
        <v>71</v>
      </c>
    </row>
    <row r="59" spans="2:2" ht="15.5" x14ac:dyDescent="0.35">
      <c r="B59" s="28">
        <v>43599</v>
      </c>
    </row>
    <row r="60" spans="2:2" x14ac:dyDescent="0.25">
      <c r="B60" t="s">
        <v>73</v>
      </c>
    </row>
    <row r="62" spans="2:2" ht="15.5" x14ac:dyDescent="0.35">
      <c r="B62" s="28">
        <v>43725</v>
      </c>
    </row>
    <row r="63" spans="2:2" x14ac:dyDescent="0.25">
      <c r="B63" s="47" t="s">
        <v>74</v>
      </c>
    </row>
    <row r="64" spans="2:2" x14ac:dyDescent="0.25">
      <c r="B64" s="47" t="s">
        <v>55</v>
      </c>
    </row>
    <row r="65" spans="2:2" x14ac:dyDescent="0.25">
      <c r="B65" s="47" t="s">
        <v>75</v>
      </c>
    </row>
    <row r="66" spans="2:2" x14ac:dyDescent="0.25">
      <c r="B66" s="47" t="s">
        <v>76</v>
      </c>
    </row>
    <row r="68" spans="2:2" ht="15.5" x14ac:dyDescent="0.35">
      <c r="B68" s="28">
        <v>43906</v>
      </c>
    </row>
    <row r="69" spans="2:2" x14ac:dyDescent="0.25">
      <c r="B69" t="s">
        <v>77</v>
      </c>
    </row>
    <row r="71" spans="2:2" ht="15.5" x14ac:dyDescent="0.35">
      <c r="B71" s="28">
        <v>44475</v>
      </c>
    </row>
    <row r="72" spans="2:2" x14ac:dyDescent="0.25">
      <c r="B72" s="47" t="s">
        <v>108</v>
      </c>
    </row>
    <row r="73" spans="2:2" x14ac:dyDescent="0.25">
      <c r="B73" s="47" t="s">
        <v>99</v>
      </c>
    </row>
    <row r="74" spans="2:2" x14ac:dyDescent="0.25">
      <c r="B74" s="47" t="s">
        <v>98</v>
      </c>
    </row>
    <row r="75" spans="2:2" x14ac:dyDescent="0.25">
      <c r="B75" s="47" t="s">
        <v>100</v>
      </c>
    </row>
    <row r="76" spans="2:2" x14ac:dyDescent="0.25">
      <c r="B76" s="47" t="s">
        <v>97</v>
      </c>
    </row>
    <row r="77" spans="2:2" x14ac:dyDescent="0.25">
      <c r="B77" s="47" t="s">
        <v>94</v>
      </c>
    </row>
    <row r="78" spans="2:2" x14ac:dyDescent="0.25">
      <c r="B78" s="47" t="s">
        <v>95</v>
      </c>
    </row>
    <row r="79" spans="2:2" x14ac:dyDescent="0.25">
      <c r="B79" s="47" t="s">
        <v>96</v>
      </c>
    </row>
    <row r="81" spans="2:2" ht="15.5" x14ac:dyDescent="0.35">
      <c r="B81" s="28" t="s">
        <v>109</v>
      </c>
    </row>
    <row r="82" spans="2:2" x14ac:dyDescent="0.25">
      <c r="B82" s="47" t="s">
        <v>102</v>
      </c>
    </row>
    <row r="83" spans="2:2" x14ac:dyDescent="0.25">
      <c r="B83" s="47" t="s">
        <v>103</v>
      </c>
    </row>
    <row r="84" spans="2:2" x14ac:dyDescent="0.25">
      <c r="B84" s="47"/>
    </row>
    <row r="85" spans="2:2" x14ac:dyDescent="0.25">
      <c r="B85" s="47" t="s">
        <v>107</v>
      </c>
    </row>
  </sheetData>
  <phoneticPr fontId="1" type="noConversion"/>
  <pageMargins left="0.75" right="0.75" top="1" bottom="1" header="0.4921259845" footer="0.4921259845"/>
  <pageSetup paperSize="9" orientation="portrait" horizontalDpi="4294967293" r:id="rId1"/>
  <headerFooter alignWithMargins="0">
    <oddFooter>&amp;C_x000D_&amp;1#&amp;"Verdana"&amp;7&amp;K000000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3"/>
  <sheetViews>
    <sheetView workbookViewId="0">
      <selection activeCell="F17" sqref="F17"/>
    </sheetView>
  </sheetViews>
  <sheetFormatPr defaultRowHeight="12.5" x14ac:dyDescent="0.25"/>
  <sheetData>
    <row r="1" spans="1:10" ht="30" x14ac:dyDescent="0.25">
      <c r="A1" s="3" t="s">
        <v>8</v>
      </c>
      <c r="B1" s="4" t="s">
        <v>45</v>
      </c>
      <c r="C1" s="4" t="s">
        <v>9</v>
      </c>
      <c r="D1" s="4" t="s">
        <v>10</v>
      </c>
      <c r="E1" s="4" t="s">
        <v>13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18</v>
      </c>
    </row>
    <row r="2" spans="1:10" x14ac:dyDescent="0.25">
      <c r="A2" s="6"/>
      <c r="G2">
        <v>14100</v>
      </c>
    </row>
    <row r="3" spans="1:10" x14ac:dyDescent="0.25">
      <c r="A3" s="6"/>
      <c r="G3">
        <v>16200</v>
      </c>
    </row>
    <row r="4" spans="1:10" x14ac:dyDescent="0.25">
      <c r="A4" s="6"/>
      <c r="G4">
        <v>18500</v>
      </c>
    </row>
    <row r="5" spans="1:10" x14ac:dyDescent="0.25">
      <c r="A5" s="6"/>
      <c r="G5">
        <v>20200</v>
      </c>
    </row>
    <row r="6" spans="1:10" x14ac:dyDescent="0.25">
      <c r="A6" s="6"/>
      <c r="G6">
        <v>24800</v>
      </c>
    </row>
    <row r="7" spans="1:10" x14ac:dyDescent="0.25">
      <c r="A7" s="6"/>
      <c r="E7">
        <v>2400</v>
      </c>
      <c r="G7">
        <v>25300</v>
      </c>
      <c r="H7">
        <v>2400</v>
      </c>
      <c r="I7">
        <v>3450</v>
      </c>
    </row>
    <row r="8" spans="1:10" x14ac:dyDescent="0.25">
      <c r="A8" s="6">
        <v>7900</v>
      </c>
      <c r="C8">
        <v>15500</v>
      </c>
      <c r="D8">
        <v>7100</v>
      </c>
      <c r="E8">
        <v>2400</v>
      </c>
      <c r="F8">
        <v>1500</v>
      </c>
      <c r="G8">
        <v>22800</v>
      </c>
      <c r="H8">
        <v>2400</v>
      </c>
      <c r="I8">
        <v>5800</v>
      </c>
    </row>
    <row r="9" spans="1:10" x14ac:dyDescent="0.25">
      <c r="A9" s="6">
        <v>10100</v>
      </c>
      <c r="C9">
        <v>15000</v>
      </c>
      <c r="D9">
        <v>8600</v>
      </c>
      <c r="E9">
        <v>3700</v>
      </c>
      <c r="F9">
        <v>2000</v>
      </c>
      <c r="G9">
        <v>24500</v>
      </c>
      <c r="H9">
        <v>3700</v>
      </c>
      <c r="I9">
        <v>8300</v>
      </c>
    </row>
    <row r="10" spans="1:10" x14ac:dyDescent="0.25">
      <c r="A10" s="6">
        <v>12500</v>
      </c>
      <c r="C10">
        <v>17000</v>
      </c>
      <c r="D10">
        <v>11000</v>
      </c>
      <c r="E10">
        <v>3000</v>
      </c>
      <c r="F10">
        <v>2950</v>
      </c>
      <c r="G10">
        <v>28700</v>
      </c>
      <c r="H10">
        <v>3000</v>
      </c>
      <c r="I10">
        <v>7600</v>
      </c>
    </row>
    <row r="11" spans="1:10" x14ac:dyDescent="0.25">
      <c r="A11" s="6">
        <v>13900</v>
      </c>
      <c r="C11">
        <v>17500</v>
      </c>
      <c r="D11">
        <v>12000</v>
      </c>
      <c r="E11">
        <v>3800</v>
      </c>
      <c r="F11">
        <v>2000</v>
      </c>
      <c r="G11">
        <v>29200</v>
      </c>
      <c r="H11">
        <v>3800</v>
      </c>
      <c r="I11">
        <v>8500</v>
      </c>
    </row>
    <row r="12" spans="1:10" x14ac:dyDescent="0.25">
      <c r="A12" s="6">
        <v>13600</v>
      </c>
      <c r="C12">
        <v>17900</v>
      </c>
      <c r="D12">
        <v>12500</v>
      </c>
      <c r="E12">
        <v>4400</v>
      </c>
      <c r="F12">
        <v>2000</v>
      </c>
      <c r="G12">
        <v>31700</v>
      </c>
      <c r="H12">
        <v>4400</v>
      </c>
      <c r="I12">
        <v>10100</v>
      </c>
    </row>
    <row r="13" spans="1:10" x14ac:dyDescent="0.25">
      <c r="A13" s="6">
        <v>13400</v>
      </c>
      <c r="C13">
        <v>17700</v>
      </c>
      <c r="D13">
        <v>13900</v>
      </c>
      <c r="E13">
        <v>4700</v>
      </c>
      <c r="F13">
        <v>2600</v>
      </c>
      <c r="G13">
        <v>30100</v>
      </c>
      <c r="H13">
        <v>4700</v>
      </c>
      <c r="I13">
        <v>12200</v>
      </c>
    </row>
    <row r="14" spans="1:10" x14ac:dyDescent="0.25">
      <c r="A14" s="6">
        <v>17400</v>
      </c>
      <c r="C14">
        <v>18800</v>
      </c>
      <c r="D14">
        <v>14800</v>
      </c>
      <c r="E14">
        <v>5100</v>
      </c>
      <c r="F14">
        <v>2600</v>
      </c>
      <c r="G14">
        <v>31900</v>
      </c>
      <c r="H14">
        <v>5100</v>
      </c>
      <c r="I14">
        <v>13500</v>
      </c>
    </row>
    <row r="15" spans="1:10" x14ac:dyDescent="0.25">
      <c r="A15" s="6">
        <v>16700</v>
      </c>
      <c r="C15">
        <v>21700</v>
      </c>
      <c r="D15">
        <v>16100</v>
      </c>
      <c r="E15">
        <v>5500</v>
      </c>
      <c r="F15">
        <v>2500</v>
      </c>
      <c r="G15">
        <v>31900</v>
      </c>
      <c r="H15">
        <v>5500</v>
      </c>
      <c r="I15">
        <v>12600</v>
      </c>
    </row>
    <row r="16" spans="1:10" x14ac:dyDescent="0.25">
      <c r="A16" s="6">
        <v>15700</v>
      </c>
      <c r="C16">
        <v>26400</v>
      </c>
      <c r="D16">
        <v>17200</v>
      </c>
      <c r="E16">
        <v>6500</v>
      </c>
      <c r="F16">
        <v>2500</v>
      </c>
      <c r="G16">
        <v>29200</v>
      </c>
      <c r="H16">
        <v>6500</v>
      </c>
      <c r="I16">
        <v>17300</v>
      </c>
    </row>
    <row r="17" spans="1:10" x14ac:dyDescent="0.25">
      <c r="A17" s="6">
        <v>13500</v>
      </c>
      <c r="C17">
        <v>20300</v>
      </c>
      <c r="D17">
        <v>17200</v>
      </c>
      <c r="E17">
        <v>6400</v>
      </c>
      <c r="F17">
        <v>2800</v>
      </c>
      <c r="G17">
        <v>35900</v>
      </c>
      <c r="H17">
        <v>6400</v>
      </c>
      <c r="I17">
        <v>18100</v>
      </c>
    </row>
    <row r="18" spans="1:10" x14ac:dyDescent="0.25">
      <c r="A18" s="6">
        <v>13500</v>
      </c>
      <c r="C18">
        <v>18600</v>
      </c>
      <c r="D18">
        <v>17000</v>
      </c>
      <c r="E18">
        <v>6800</v>
      </c>
      <c r="F18">
        <v>2900</v>
      </c>
      <c r="G18">
        <v>33600</v>
      </c>
      <c r="H18">
        <v>6800</v>
      </c>
      <c r="I18">
        <v>19300</v>
      </c>
    </row>
    <row r="19" spans="1:10" x14ac:dyDescent="0.25">
      <c r="A19" s="6">
        <v>15800</v>
      </c>
      <c r="C19">
        <v>20600</v>
      </c>
      <c r="D19">
        <v>17300</v>
      </c>
      <c r="E19">
        <v>6100</v>
      </c>
      <c r="F19">
        <v>2100</v>
      </c>
      <c r="G19">
        <v>34600</v>
      </c>
      <c r="H19">
        <v>6100</v>
      </c>
      <c r="I19">
        <v>20100</v>
      </c>
    </row>
    <row r="20" spans="1:10" x14ac:dyDescent="0.25">
      <c r="A20" s="6">
        <v>14500</v>
      </c>
      <c r="C20">
        <v>20600</v>
      </c>
      <c r="D20">
        <v>16300</v>
      </c>
      <c r="E20">
        <v>7800</v>
      </c>
      <c r="F20">
        <v>3100</v>
      </c>
      <c r="G20">
        <v>33400</v>
      </c>
      <c r="H20">
        <v>7800</v>
      </c>
      <c r="I20">
        <v>21000</v>
      </c>
    </row>
    <row r="21" spans="1:10" x14ac:dyDescent="0.25">
      <c r="A21" s="6">
        <v>16300</v>
      </c>
      <c r="C21">
        <v>21300</v>
      </c>
      <c r="D21">
        <v>16700</v>
      </c>
      <c r="E21">
        <v>7400</v>
      </c>
      <c r="F21">
        <v>3100</v>
      </c>
      <c r="G21">
        <v>34800</v>
      </c>
      <c r="H21">
        <v>7400</v>
      </c>
      <c r="I21">
        <v>22100</v>
      </c>
    </row>
    <row r="22" spans="1:10" x14ac:dyDescent="0.25">
      <c r="A22" s="6">
        <v>15800</v>
      </c>
      <c r="C22">
        <v>18400</v>
      </c>
      <c r="D22">
        <v>15900</v>
      </c>
      <c r="E22">
        <v>10500</v>
      </c>
      <c r="F22">
        <v>3000</v>
      </c>
      <c r="G22">
        <v>35300</v>
      </c>
      <c r="H22">
        <v>10500</v>
      </c>
      <c r="I22">
        <v>22800</v>
      </c>
    </row>
    <row r="23" spans="1:10" x14ac:dyDescent="0.25">
      <c r="A23" s="6">
        <v>17700</v>
      </c>
      <c r="C23">
        <v>21200</v>
      </c>
      <c r="D23">
        <v>17900</v>
      </c>
      <c r="E23">
        <v>13600</v>
      </c>
      <c r="F23">
        <v>3200</v>
      </c>
      <c r="G23">
        <v>30500</v>
      </c>
      <c r="H23">
        <v>13600</v>
      </c>
      <c r="I23">
        <v>22800</v>
      </c>
    </row>
    <row r="24" spans="1:10" x14ac:dyDescent="0.25">
      <c r="A24" s="6">
        <v>16700</v>
      </c>
      <c r="C24">
        <v>20500</v>
      </c>
      <c r="D24">
        <v>15700</v>
      </c>
      <c r="E24">
        <v>13900</v>
      </c>
      <c r="F24">
        <v>3200</v>
      </c>
      <c r="G24">
        <v>31900</v>
      </c>
      <c r="H24">
        <v>13900</v>
      </c>
      <c r="I24">
        <v>19700</v>
      </c>
    </row>
    <row r="25" spans="1:10" x14ac:dyDescent="0.25">
      <c r="A25" s="6">
        <v>16500</v>
      </c>
      <c r="C25">
        <v>24200</v>
      </c>
      <c r="D25">
        <v>13700</v>
      </c>
      <c r="E25">
        <v>8100</v>
      </c>
      <c r="F25">
        <v>2200</v>
      </c>
      <c r="G25">
        <v>37200</v>
      </c>
      <c r="H25">
        <v>8100</v>
      </c>
      <c r="I25">
        <v>24400</v>
      </c>
    </row>
    <row r="26" spans="1:10" x14ac:dyDescent="0.25">
      <c r="A26" s="6">
        <v>18500</v>
      </c>
      <c r="C26">
        <v>21300</v>
      </c>
      <c r="D26">
        <v>19000</v>
      </c>
      <c r="E26">
        <v>10800</v>
      </c>
      <c r="F26">
        <v>1600</v>
      </c>
      <c r="G26">
        <v>32100</v>
      </c>
      <c r="H26">
        <v>13400</v>
      </c>
      <c r="I26">
        <v>22200</v>
      </c>
    </row>
    <row r="27" spans="1:10" x14ac:dyDescent="0.25">
      <c r="A27" s="6">
        <v>18900</v>
      </c>
      <c r="B27">
        <v>3300</v>
      </c>
      <c r="C27">
        <v>23300</v>
      </c>
      <c r="D27">
        <v>18300</v>
      </c>
      <c r="E27">
        <v>13100</v>
      </c>
      <c r="F27">
        <v>3200</v>
      </c>
      <c r="G27">
        <v>30000</v>
      </c>
      <c r="H27">
        <v>15700</v>
      </c>
      <c r="I27">
        <v>23400</v>
      </c>
    </row>
    <row r="28" spans="1:10" x14ac:dyDescent="0.25">
      <c r="A28" s="6">
        <v>19700</v>
      </c>
      <c r="B28">
        <v>3400</v>
      </c>
      <c r="C28">
        <v>23900</v>
      </c>
      <c r="D28">
        <v>18700</v>
      </c>
      <c r="E28">
        <v>14000</v>
      </c>
      <c r="F28">
        <v>3400</v>
      </c>
      <c r="G28">
        <v>31200</v>
      </c>
      <c r="H28">
        <v>16200</v>
      </c>
      <c r="I28">
        <v>25400</v>
      </c>
    </row>
    <row r="29" spans="1:10" x14ac:dyDescent="0.25">
      <c r="A29" s="6">
        <v>20800</v>
      </c>
      <c r="B29">
        <v>4100</v>
      </c>
      <c r="C29">
        <v>25100</v>
      </c>
      <c r="D29">
        <v>19100</v>
      </c>
      <c r="E29">
        <v>12300</v>
      </c>
      <c r="F29">
        <v>4600</v>
      </c>
      <c r="G29">
        <v>32800</v>
      </c>
      <c r="H29">
        <v>13200</v>
      </c>
      <c r="I29">
        <v>19400</v>
      </c>
      <c r="J29">
        <v>11200</v>
      </c>
    </row>
    <row r="30" spans="1:10" x14ac:dyDescent="0.25">
      <c r="A30" s="6">
        <v>22100</v>
      </c>
      <c r="B30">
        <v>4300</v>
      </c>
      <c r="C30">
        <v>25200</v>
      </c>
      <c r="D30">
        <v>19700</v>
      </c>
      <c r="E30">
        <v>13000</v>
      </c>
      <c r="F30">
        <v>5100</v>
      </c>
      <c r="G30">
        <v>34300</v>
      </c>
      <c r="H30">
        <v>14300</v>
      </c>
      <c r="I30">
        <v>21400</v>
      </c>
      <c r="J30">
        <v>13100</v>
      </c>
    </row>
    <row r="31" spans="1:10" x14ac:dyDescent="0.25">
      <c r="A31" s="6">
        <v>22400</v>
      </c>
      <c r="B31">
        <v>5000</v>
      </c>
      <c r="C31">
        <v>25100</v>
      </c>
      <c r="D31">
        <v>20800</v>
      </c>
      <c r="E31">
        <v>13700</v>
      </c>
      <c r="F31">
        <v>5800</v>
      </c>
      <c r="G31">
        <v>34000</v>
      </c>
      <c r="H31">
        <v>15100</v>
      </c>
      <c r="I31">
        <v>21600</v>
      </c>
      <c r="J31">
        <v>13500</v>
      </c>
    </row>
    <row r="32" spans="1:10" x14ac:dyDescent="0.25">
      <c r="A32" s="6">
        <v>18800</v>
      </c>
      <c r="B32">
        <v>5700</v>
      </c>
      <c r="C32">
        <v>23900</v>
      </c>
      <c r="D32">
        <v>20700</v>
      </c>
      <c r="E32">
        <v>13700</v>
      </c>
      <c r="F32">
        <v>5900</v>
      </c>
      <c r="G32">
        <v>31800</v>
      </c>
      <c r="H32">
        <v>14800</v>
      </c>
      <c r="I32">
        <v>24800</v>
      </c>
      <c r="J32">
        <v>13300</v>
      </c>
    </row>
    <row r="33" spans="1:10" x14ac:dyDescent="0.25">
      <c r="A33" s="6">
        <v>19600</v>
      </c>
      <c r="B33">
        <v>6500</v>
      </c>
      <c r="C33">
        <v>26100</v>
      </c>
      <c r="D33">
        <v>21400</v>
      </c>
      <c r="E33">
        <v>15000</v>
      </c>
      <c r="F33">
        <v>6000</v>
      </c>
      <c r="G33">
        <v>33000</v>
      </c>
      <c r="H33">
        <v>16200</v>
      </c>
      <c r="I33">
        <v>28100</v>
      </c>
      <c r="J33">
        <v>14600</v>
      </c>
    </row>
    <row r="34" spans="1:10" x14ac:dyDescent="0.25">
      <c r="A34" s="6">
        <v>20100</v>
      </c>
      <c r="B34">
        <v>6200</v>
      </c>
      <c r="C34">
        <v>25400</v>
      </c>
      <c r="D34">
        <v>20800</v>
      </c>
      <c r="E34">
        <v>15200</v>
      </c>
      <c r="F34">
        <v>5700</v>
      </c>
      <c r="G34">
        <v>32200</v>
      </c>
      <c r="H34">
        <v>16200</v>
      </c>
      <c r="I34">
        <v>27900</v>
      </c>
      <c r="J34">
        <v>14500</v>
      </c>
    </row>
    <row r="35" spans="1:10" x14ac:dyDescent="0.25">
      <c r="A35" s="6">
        <v>20000</v>
      </c>
      <c r="B35">
        <v>6000</v>
      </c>
      <c r="C35">
        <v>24900</v>
      </c>
      <c r="D35">
        <v>20000</v>
      </c>
      <c r="E35">
        <v>15700</v>
      </c>
      <c r="F35">
        <v>5600</v>
      </c>
      <c r="G35">
        <v>29300</v>
      </c>
      <c r="H35">
        <v>16600</v>
      </c>
      <c r="I35">
        <v>29000</v>
      </c>
      <c r="J35">
        <v>14300</v>
      </c>
    </row>
    <row r="36" spans="1:10" x14ac:dyDescent="0.25">
      <c r="A36" s="6">
        <v>22600</v>
      </c>
      <c r="B36">
        <v>5500</v>
      </c>
      <c r="C36">
        <v>24700</v>
      </c>
      <c r="D36">
        <v>20100</v>
      </c>
      <c r="E36">
        <v>15500</v>
      </c>
      <c r="F36">
        <v>5900</v>
      </c>
      <c r="G36">
        <v>30700</v>
      </c>
      <c r="H36">
        <v>16300</v>
      </c>
      <c r="I36">
        <v>28700</v>
      </c>
      <c r="J36">
        <v>14200</v>
      </c>
    </row>
    <row r="37" spans="1:10" x14ac:dyDescent="0.25">
      <c r="A37" s="6">
        <v>24200</v>
      </c>
      <c r="B37">
        <v>5900</v>
      </c>
      <c r="C37">
        <v>23800</v>
      </c>
      <c r="D37">
        <v>19400</v>
      </c>
      <c r="E37">
        <v>16300</v>
      </c>
      <c r="F37">
        <v>6200</v>
      </c>
      <c r="G37">
        <v>30700</v>
      </c>
      <c r="H37">
        <v>17200</v>
      </c>
      <c r="I37">
        <v>28500</v>
      </c>
      <c r="J37">
        <v>14200</v>
      </c>
    </row>
    <row r="38" spans="1:10" x14ac:dyDescent="0.25">
      <c r="A38" s="6">
        <v>24700</v>
      </c>
      <c r="B38">
        <v>4500</v>
      </c>
      <c r="C38">
        <v>22200</v>
      </c>
      <c r="D38">
        <v>20700</v>
      </c>
      <c r="E38">
        <v>16300</v>
      </c>
      <c r="F38">
        <v>5900</v>
      </c>
      <c r="G38">
        <v>32000</v>
      </c>
      <c r="H38">
        <v>17200</v>
      </c>
      <c r="I38">
        <v>31400</v>
      </c>
      <c r="J38">
        <v>17400</v>
      </c>
    </row>
    <row r="39" spans="1:10" x14ac:dyDescent="0.25">
      <c r="A39" s="6">
        <v>25900</v>
      </c>
      <c r="B39">
        <v>5200</v>
      </c>
      <c r="C39">
        <v>23200</v>
      </c>
      <c r="D39">
        <v>19500</v>
      </c>
      <c r="E39">
        <v>15900</v>
      </c>
      <c r="F39">
        <v>5900</v>
      </c>
      <c r="G39">
        <v>32800</v>
      </c>
      <c r="H39">
        <v>16900</v>
      </c>
      <c r="I39">
        <v>34300</v>
      </c>
      <c r="J39">
        <v>16800</v>
      </c>
    </row>
    <row r="40" spans="1:10" x14ac:dyDescent="0.25">
      <c r="A40" s="6">
        <v>26000</v>
      </c>
      <c r="B40">
        <v>5500</v>
      </c>
      <c r="C40">
        <v>23900</v>
      </c>
      <c r="D40">
        <v>19300</v>
      </c>
      <c r="E40">
        <v>15400</v>
      </c>
      <c r="F40">
        <v>5800</v>
      </c>
      <c r="G40">
        <v>31800</v>
      </c>
      <c r="H40">
        <v>15800</v>
      </c>
      <c r="I40">
        <v>38700</v>
      </c>
      <c r="J40">
        <v>17600</v>
      </c>
    </row>
    <row r="41" spans="1:10" x14ac:dyDescent="0.25">
      <c r="A41" s="6">
        <v>26500</v>
      </c>
      <c r="B41">
        <v>5600</v>
      </c>
      <c r="C41">
        <v>24300</v>
      </c>
      <c r="D41">
        <v>19700</v>
      </c>
      <c r="E41">
        <v>16900</v>
      </c>
      <c r="F41">
        <v>5300</v>
      </c>
      <c r="G41">
        <v>30700</v>
      </c>
      <c r="H41">
        <v>17800</v>
      </c>
      <c r="I41">
        <v>40600</v>
      </c>
      <c r="J41">
        <v>16900</v>
      </c>
    </row>
    <row r="42" spans="1:10" x14ac:dyDescent="0.25">
      <c r="A42" s="6">
        <v>27000</v>
      </c>
      <c r="B42">
        <v>5700</v>
      </c>
      <c r="C42">
        <v>24800</v>
      </c>
      <c r="D42">
        <v>19000</v>
      </c>
      <c r="E42">
        <v>16100</v>
      </c>
      <c r="F42">
        <v>5500</v>
      </c>
      <c r="G42">
        <v>31000</v>
      </c>
      <c r="H42">
        <v>16800</v>
      </c>
      <c r="I42">
        <v>42000</v>
      </c>
      <c r="J42">
        <v>17000</v>
      </c>
    </row>
    <row r="43" spans="1:10" x14ac:dyDescent="0.25">
      <c r="A43">
        <v>27400</v>
      </c>
      <c r="B43">
        <v>5800</v>
      </c>
      <c r="C43">
        <v>25000</v>
      </c>
      <c r="D43">
        <v>18200</v>
      </c>
      <c r="E43">
        <v>16100</v>
      </c>
      <c r="F43">
        <v>6200</v>
      </c>
      <c r="G43">
        <v>31000</v>
      </c>
      <c r="H43">
        <v>17200</v>
      </c>
      <c r="I43">
        <v>42500</v>
      </c>
      <c r="J43">
        <v>17500</v>
      </c>
    </row>
  </sheetData>
  <pageMargins left="0.7" right="0.7" top="0.75" bottom="0.75" header="0.3" footer="0.3"/>
  <pageSetup paperSize="9" orientation="portrait" r:id="rId1"/>
  <headerFooter>
    <oddFooter>&amp;C_x000D_&amp;1#&amp;"Verdana"&amp;7&amp;K000000 Confidential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Label 1">
              <controlPr defaultSize="0" autoFill="0" autoPict="0">
                <anchor moveWithCells="1">
                  <from>
                    <xdr:col>1</xdr:col>
                    <xdr:colOff>114300</xdr:colOff>
                    <xdr:row>20</xdr:row>
                    <xdr:rowOff>114300</xdr:rowOff>
                  </from>
                  <to>
                    <xdr:col>1</xdr:col>
                    <xdr:colOff>133350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Label 2">
              <controlPr defaultSize="0" autoFill="0" autoPict="0">
                <anchor moveWithCells="1">
                  <from>
                    <xdr:col>1</xdr:col>
                    <xdr:colOff>114300</xdr:colOff>
                    <xdr:row>1</xdr:row>
                    <xdr:rowOff>76200</xdr:rowOff>
                  </from>
                  <to>
                    <xdr:col>1</xdr:col>
                    <xdr:colOff>133350</xdr:colOff>
                    <xdr:row>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Laskennat</vt:lpstr>
      <vt:lpstr>Graafit</vt:lpstr>
      <vt:lpstr>pp kypärän käytön kehitys</vt:lpstr>
      <vt:lpstr>Laskentahuomautuksia!!!</vt:lpstr>
      <vt:lpstr>Tasokorjaus-alkuperäiset</vt:lpstr>
      <vt:lpstr>Laskennat!Tulostusalue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Liidea</dc:creator>
  <cp:lastModifiedBy>Antti Karhunen</cp:lastModifiedBy>
  <cp:lastPrinted>2003-09-19T05:39:43Z</cp:lastPrinted>
  <dcterms:created xsi:type="dcterms:W3CDTF">2001-10-19T08:54:18Z</dcterms:created>
  <dcterms:modified xsi:type="dcterms:W3CDTF">2024-02-20T14:26:19Z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8ef749-f464-4495-9b41-5047bcb17145_Enabled">
    <vt:lpwstr>True</vt:lpwstr>
  </property>
  <property fmtid="{D5CDD505-2E9C-101B-9397-08002B2CF9AE}" pid="3" name="MSIP_Label_cb8ef749-f464-4495-9b41-5047bcb17145_SiteId">
    <vt:lpwstr>5cc89a67-fa29-4356-af5d-f436abc7c21b</vt:lpwstr>
  </property>
  <property fmtid="{D5CDD505-2E9C-101B-9397-08002B2CF9AE}" pid="4" name="MSIP_Label_cb8ef749-f464-4495-9b41-5047bcb17145_Owner">
    <vt:lpwstr>erkki.malo@ouka.fi</vt:lpwstr>
  </property>
  <property fmtid="{D5CDD505-2E9C-101B-9397-08002B2CF9AE}" pid="5" name="MSIP_Label_cb8ef749-f464-4495-9b41-5047bcb17145_SetDate">
    <vt:lpwstr>2020-02-24T06:43:05.8786358Z</vt:lpwstr>
  </property>
  <property fmtid="{D5CDD505-2E9C-101B-9397-08002B2CF9AE}" pid="6" name="MSIP_Label_cb8ef749-f464-4495-9b41-5047bcb17145_Name">
    <vt:lpwstr>Other document</vt:lpwstr>
  </property>
  <property fmtid="{D5CDD505-2E9C-101B-9397-08002B2CF9AE}" pid="7" name="MSIP_Label_cb8ef749-f464-4495-9b41-5047bcb17145_Application">
    <vt:lpwstr>Microsoft Azure Information Protection</vt:lpwstr>
  </property>
  <property fmtid="{D5CDD505-2E9C-101B-9397-08002B2CF9AE}" pid="8" name="MSIP_Label_cb8ef749-f464-4495-9b41-5047bcb17145_ActionId">
    <vt:lpwstr>251e6d67-28a0-4dc0-bfa9-5134cb7d765b</vt:lpwstr>
  </property>
  <property fmtid="{D5CDD505-2E9C-101B-9397-08002B2CF9AE}" pid="9" name="MSIP_Label_cb8ef749-f464-4495-9b41-5047bcb17145_Extended_MSFT_Method">
    <vt:lpwstr>Automatic</vt:lpwstr>
  </property>
  <property fmtid="{D5CDD505-2E9C-101B-9397-08002B2CF9AE}" pid="10" name="MSIP_Label_e7f2b28d-54cf-44b6-aad9-6a2b7fb652a6_Enabled">
    <vt:lpwstr>True</vt:lpwstr>
  </property>
  <property fmtid="{D5CDD505-2E9C-101B-9397-08002B2CF9AE}" pid="11" name="MSIP_Label_e7f2b28d-54cf-44b6-aad9-6a2b7fb652a6_SiteId">
    <vt:lpwstr>5cc89a67-fa29-4356-af5d-f436abc7c21b</vt:lpwstr>
  </property>
  <property fmtid="{D5CDD505-2E9C-101B-9397-08002B2CF9AE}" pid="12" name="MSIP_Label_e7f2b28d-54cf-44b6-aad9-6a2b7fb652a6_Owner">
    <vt:lpwstr>erkki.malo@ouka.fi</vt:lpwstr>
  </property>
  <property fmtid="{D5CDD505-2E9C-101B-9397-08002B2CF9AE}" pid="13" name="MSIP_Label_e7f2b28d-54cf-44b6-aad9-6a2b7fb652a6_SetDate">
    <vt:lpwstr>2020-02-24T06:43:05.8786358Z</vt:lpwstr>
  </property>
  <property fmtid="{D5CDD505-2E9C-101B-9397-08002B2CF9AE}" pid="14" name="MSIP_Label_e7f2b28d-54cf-44b6-aad9-6a2b7fb652a6_Name">
    <vt:lpwstr>Internal</vt:lpwstr>
  </property>
  <property fmtid="{D5CDD505-2E9C-101B-9397-08002B2CF9AE}" pid="15" name="MSIP_Label_e7f2b28d-54cf-44b6-aad9-6a2b7fb652a6_Application">
    <vt:lpwstr>Microsoft Azure Information Protection</vt:lpwstr>
  </property>
  <property fmtid="{D5CDD505-2E9C-101B-9397-08002B2CF9AE}" pid="16" name="MSIP_Label_e7f2b28d-54cf-44b6-aad9-6a2b7fb652a6_ActionId">
    <vt:lpwstr>251e6d67-28a0-4dc0-bfa9-5134cb7d765b</vt:lpwstr>
  </property>
  <property fmtid="{D5CDD505-2E9C-101B-9397-08002B2CF9AE}" pid="17" name="MSIP_Label_e7f2b28d-54cf-44b6-aad9-6a2b7fb652a6_Parent">
    <vt:lpwstr>cb8ef749-f464-4495-9b41-5047bcb17145</vt:lpwstr>
  </property>
  <property fmtid="{D5CDD505-2E9C-101B-9397-08002B2CF9AE}" pid="18" name="MSIP_Label_e7f2b28d-54cf-44b6-aad9-6a2b7fb652a6_Extended_MSFT_Method">
    <vt:lpwstr>Automatic</vt:lpwstr>
  </property>
  <property fmtid="{D5CDD505-2E9C-101B-9397-08002B2CF9AE}" pid="19" name="MSIP_Label_20ea7001-5c24-4702-a3ac-e436ccb02747_Enabled">
    <vt:lpwstr>true</vt:lpwstr>
  </property>
  <property fmtid="{D5CDD505-2E9C-101B-9397-08002B2CF9AE}" pid="20" name="MSIP_Label_20ea7001-5c24-4702-a3ac-e436ccb02747_SetDate">
    <vt:lpwstr>2023-10-05T12:35:12Z</vt:lpwstr>
  </property>
  <property fmtid="{D5CDD505-2E9C-101B-9397-08002B2CF9AE}" pid="21" name="MSIP_Label_20ea7001-5c24-4702-a3ac-e436ccb02747_Method">
    <vt:lpwstr>Standard</vt:lpwstr>
  </property>
  <property fmtid="{D5CDD505-2E9C-101B-9397-08002B2CF9AE}" pid="22" name="MSIP_Label_20ea7001-5c24-4702-a3ac-e436ccb02747_Name">
    <vt:lpwstr>Confidential</vt:lpwstr>
  </property>
  <property fmtid="{D5CDD505-2E9C-101B-9397-08002B2CF9AE}" pid="23" name="MSIP_Label_20ea7001-5c24-4702-a3ac-e436ccb02747_SiteId">
    <vt:lpwstr>c8823c91-be81-4f89-b024-6c3dd789c106</vt:lpwstr>
  </property>
  <property fmtid="{D5CDD505-2E9C-101B-9397-08002B2CF9AE}" pid="24" name="MSIP_Label_20ea7001-5c24-4702-a3ac-e436ccb02747_ActionId">
    <vt:lpwstr>84365982-9901-41d4-805c-2c393d4a1d78</vt:lpwstr>
  </property>
  <property fmtid="{D5CDD505-2E9C-101B-9397-08002B2CF9AE}" pid="25" name="MSIP_Label_20ea7001-5c24-4702-a3ac-e436ccb02747_ContentBits">
    <vt:lpwstr>2</vt:lpwstr>
  </property>
</Properties>
</file>